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25" windowHeight="6030" tabRatio="62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Arkusz1" sheetId="6" r:id="rId6"/>
    <sheet name="6" sheetId="7" r:id="rId7"/>
    <sheet name="7" sheetId="8" r:id="rId8"/>
    <sheet name="8" sheetId="9" r:id="rId9"/>
    <sheet name="10" sheetId="10" r:id="rId10"/>
    <sheet name="11" sheetId="11" r:id="rId11"/>
    <sheet name="12" sheetId="12" r:id="rId12"/>
    <sheet name="13" sheetId="13" r:id="rId13"/>
    <sheet name="14a" sheetId="14" r:id="rId14"/>
    <sheet name="14b" sheetId="15" r:id="rId15"/>
    <sheet name="14c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</sheets>
  <definedNames/>
  <calcPr fullCalcOnLoad="1"/>
</workbook>
</file>

<file path=xl/sharedStrings.xml><?xml version="1.0" encoding="utf-8"?>
<sst xmlns="http://schemas.openxmlformats.org/spreadsheetml/2006/main" count="980" uniqueCount="734">
  <si>
    <t>Faktura nr 1.</t>
  </si>
  <si>
    <t>L.p.</t>
  </si>
  <si>
    <t>Towar</t>
  </si>
  <si>
    <t>Ilość</t>
  </si>
  <si>
    <t>Cena jedn.</t>
  </si>
  <si>
    <t>Wartość
 netto</t>
  </si>
  <si>
    <t>% VAT</t>
  </si>
  <si>
    <t>VAT 
należny</t>
  </si>
  <si>
    <t>Wartość 
brutto</t>
  </si>
  <si>
    <t>Rabat  *)</t>
  </si>
  <si>
    <t>Do 
zapłaty</t>
  </si>
  <si>
    <t>Tusz</t>
  </si>
  <si>
    <t>Toner</t>
  </si>
  <si>
    <t>Papier</t>
  </si>
  <si>
    <t>Kreda</t>
  </si>
  <si>
    <t>Razem</t>
  </si>
  <si>
    <t>1-szy najdroższy towar:</t>
  </si>
  <si>
    <t>2-gi najdroższy towar:</t>
  </si>
  <si>
    <t>3-ci najdroższy towar:</t>
  </si>
  <si>
    <t xml:space="preserve">*) Rabat 10% dla wartości </t>
  </si>
  <si>
    <t>brutto powyżej 1000 zł</t>
  </si>
  <si>
    <t xml:space="preserve"> w I4 wpisz: </t>
  </si>
  <si>
    <t>Składnia funkcji:</t>
  </si>
  <si>
    <r>
      <t>JEŻELI</t>
    </r>
    <r>
      <rPr>
        <sz val="12"/>
        <rFont val="Times New Roman"/>
        <family val="0"/>
      </rPr>
      <t>(wartość logiczna ; wartość gdy warunek spełniony ; wartość jeżeli fałsz )</t>
    </r>
  </si>
  <si>
    <r>
      <t>wartość logiczna</t>
    </r>
    <r>
      <rPr>
        <sz val="12"/>
        <rFont val="Times New Roman"/>
        <family val="0"/>
      </rPr>
      <t xml:space="preserve">   jest dowolną wartością lub wyrażeniem, sprawdzanym czy jest to PRAWDA czy FAŁSZ.</t>
    </r>
  </si>
  <si>
    <r>
      <t>wartość gdy warunek spełniony</t>
    </r>
    <r>
      <rPr>
        <sz val="12"/>
        <rFont val="Times New Roman"/>
        <family val="0"/>
      </rPr>
      <t xml:space="preserve">   oznacza wartość wyniku dla przypadku, gdy wartość zmiennej jest równa PRAWDA. </t>
    </r>
  </si>
  <si>
    <r>
      <t>Wartość jeżeli fałsz</t>
    </r>
    <r>
      <rPr>
        <sz val="12"/>
        <rFont val="Times New Roman"/>
        <family val="0"/>
      </rPr>
      <t xml:space="preserve">   oznacza wartość wyniku dla przypadku, gdy argument wartość logiczna  jest równy FAŁSZ. </t>
    </r>
  </si>
  <si>
    <r>
      <t>MAX.K</t>
    </r>
    <r>
      <rPr>
        <sz val="12"/>
        <rFont val="Times New Roman"/>
        <family val="0"/>
      </rPr>
      <t>(tablica ; k )</t>
    </r>
  </si>
  <si>
    <r>
      <t>Tablica</t>
    </r>
    <r>
      <rPr>
        <sz val="12"/>
        <rFont val="Times New Roman"/>
        <family val="0"/>
      </rPr>
      <t xml:space="preserve">   jest to tablica lub zakres danych, dla którego chcemy określić k-tą największą wartość. </t>
    </r>
  </si>
  <si>
    <r>
      <t>K</t>
    </r>
    <r>
      <rPr>
        <sz val="12"/>
        <rFont val="Times New Roman"/>
        <family val="0"/>
      </rPr>
      <t xml:space="preserve">   jest to pozycja danej, która ma być określona, (od największej) w tablicy lub zakresie komórek</t>
    </r>
  </si>
  <si>
    <t>II  k l a s a</t>
  </si>
  <si>
    <t>I  k l a s a</t>
  </si>
  <si>
    <t>Ilość 
kilometrów</t>
  </si>
  <si>
    <t>Osobowy</t>
  </si>
  <si>
    <t>Pospieszny osobowy+dopłata 25%</t>
  </si>
  <si>
    <t>Ekspres osobowy+dopłata 50%</t>
  </si>
  <si>
    <t>Średnia cena biletu</t>
  </si>
  <si>
    <t>Cena za 1 km:</t>
  </si>
  <si>
    <t>Dopłata do klasy pierwszej wynosi 30% ceny biletu osobowego</t>
  </si>
  <si>
    <t>RAZEM</t>
  </si>
  <si>
    <t>Oblicz wysokość wpłat dokonywanych przez uczniów mnożąc:</t>
  </si>
  <si>
    <t>Ilość uczniów * Ilość dni nauki w miesiącu * Cena w $ * Wartość $</t>
  </si>
  <si>
    <t xml:space="preserve">     A
1</t>
  </si>
  <si>
    <t>B</t>
  </si>
  <si>
    <t>C</t>
  </si>
  <si>
    <t>D</t>
  </si>
  <si>
    <t>E</t>
  </si>
  <si>
    <t>F</t>
  </si>
  <si>
    <t>G</t>
  </si>
  <si>
    <t>H</t>
  </si>
  <si>
    <t>Miesiące</t>
  </si>
  <si>
    <t>Dni nauki</t>
  </si>
  <si>
    <t>Klasa 1 "A"</t>
  </si>
  <si>
    <t>Klasa 1 "B"</t>
  </si>
  <si>
    <t>Klasa 1 "C"</t>
  </si>
  <si>
    <t>Klasa 1 "D"</t>
  </si>
  <si>
    <t>Uczniów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</si>
  <si>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</si>
  <si>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</si>
  <si>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</si>
  <si>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</si>
  <si>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</si>
  <si>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</si>
  <si>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</si>
  <si>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</si>
  <si>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</si>
  <si>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</si>
  <si>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Procentowy udział klasy</t>
  </si>
  <si>
    <t>Składki za dzień w $</t>
  </si>
  <si>
    <t>Kurs dolara</t>
  </si>
  <si>
    <t>I</t>
  </si>
  <si>
    <t>Oblicz wysokość wpłat poszczególnych osób</t>
  </si>
  <si>
    <t>Nazwisko</t>
  </si>
  <si>
    <t>Kwota wpłaty</t>
  </si>
  <si>
    <t>Kwota łączna wpłaty</t>
  </si>
  <si>
    <t>Ilość wpłat</t>
  </si>
  <si>
    <t>Basista</t>
  </si>
  <si>
    <t>Bajger</t>
  </si>
  <si>
    <t>Cebula</t>
  </si>
  <si>
    <t>Moc</t>
  </si>
  <si>
    <t>SUMA.JEŻELI</t>
  </si>
  <si>
    <t>Sumuje komórki spełniające podane kryteria.</t>
  </si>
  <si>
    <t>Składnia</t>
  </si>
  <si>
    <t>SUMA.JEŻELI(zakres ; kryteria ; suma_zakres )</t>
  </si>
  <si>
    <r>
      <t>Zakres</t>
    </r>
    <r>
      <rPr>
        <sz val="12"/>
        <rFont val="Times New Roman"/>
        <family val="0"/>
      </rPr>
      <t xml:space="preserve">   jest zakresem komórek, które należy przeliczyć. </t>
    </r>
  </si>
  <si>
    <r>
      <t>Kryteria</t>
    </r>
    <r>
      <rPr>
        <sz val="12"/>
        <rFont val="Times New Roman"/>
        <family val="0"/>
      </rPr>
      <t xml:space="preserve">   są to kryteria w postaci liczby, wyrażenia lub tekstu określające, które komórki będą dodane.</t>
    </r>
  </si>
  <si>
    <r>
      <t>Suma_zakres</t>
    </r>
    <r>
      <rPr>
        <sz val="12"/>
        <rFont val="Times New Roman"/>
        <family val="0"/>
      </rPr>
      <t xml:space="preserve">   to komórki wyznaczone do zsumowania. Komórki w suma_zakres  są sumowane </t>
    </r>
  </si>
  <si>
    <t>tylko wtedy, jeśli odpowiadające im komórki w zakresie spełniają kryterium.</t>
  </si>
  <si>
    <t>J</t>
  </si>
  <si>
    <t>K</t>
  </si>
  <si>
    <t>Bazy danych</t>
  </si>
  <si>
    <t>Wprowadź liczby do kolumny A i wiersza 1 według wzoru poniżej.</t>
  </si>
  <si>
    <t xml:space="preserve">Do komórki B2 wpisz taką formułę, aby po skopiowaniu jej do zakresu komórek B2:K11 </t>
  </si>
  <si>
    <t>otrzymać schemat tabliczki mnożenia.</t>
  </si>
  <si>
    <t>A</t>
  </si>
  <si>
    <t>Uzupełnij dane w tabelach, spraw, aby wszystkie wyglądały tak samo - format.</t>
  </si>
  <si>
    <t>Powyliczaj (nie wpisuj z innych tabel) te dane których brakuje.</t>
  </si>
  <si>
    <t>Sporządź następujące wykresy:</t>
  </si>
  <si>
    <t xml:space="preserve">        wydatki na jedzenie w ciągu całego tygodnia (kołowy)</t>
  </si>
  <si>
    <t xml:space="preserve">        porównanie wydatków na mieszkanie i dojazdy w poszczególnych dniach tygodnia (kolumnowy 3W)</t>
  </si>
  <si>
    <t>TABELA 1</t>
  </si>
  <si>
    <t>jedzenie</t>
  </si>
  <si>
    <t>mieszkanie</t>
  </si>
  <si>
    <t>dojazdy</t>
  </si>
  <si>
    <t>opłaty</t>
  </si>
  <si>
    <t>inne</t>
  </si>
  <si>
    <t>poniedziałek</t>
  </si>
  <si>
    <t>wtorek</t>
  </si>
  <si>
    <t>środa</t>
  </si>
  <si>
    <t>czwartek</t>
  </si>
  <si>
    <t>piątek</t>
  </si>
  <si>
    <t>sobota</t>
  </si>
  <si>
    <t>niedziela</t>
  </si>
  <si>
    <t>TABELA 2</t>
  </si>
  <si>
    <t>TABELA 3</t>
  </si>
  <si>
    <t>TABELA 4</t>
  </si>
  <si>
    <t>Średnia kwota wydana na dojazdy -</t>
  </si>
  <si>
    <t>Średnia kwota wydana na jedzenie -</t>
  </si>
  <si>
    <t xml:space="preserve">Średnia kwota wydana na mieszkanie -               </t>
  </si>
  <si>
    <t xml:space="preserve">Maksymalna kwota wydana na opłaty -            </t>
  </si>
  <si>
    <t xml:space="preserve">Maksymalna kwota wydana na jedzenie -               </t>
  </si>
  <si>
    <t xml:space="preserve">Maksymalna kwota wydana w sobotę -           </t>
  </si>
  <si>
    <t xml:space="preserve">Minimalna kwota wydana w czwartek -                 </t>
  </si>
  <si>
    <t xml:space="preserve">Minimalna kwota wydana w na mieszkanie -          </t>
  </si>
  <si>
    <t>Wydatki w dniach:</t>
  </si>
  <si>
    <t>Suma wydatków na:</t>
  </si>
  <si>
    <t>Średnie ceny samochodów w salonie według marki</t>
  </si>
  <si>
    <t xml:space="preserve">Marka </t>
  </si>
  <si>
    <t>Opel</t>
  </si>
  <si>
    <t>Ford</t>
  </si>
  <si>
    <t>Mazda</t>
  </si>
  <si>
    <t>Toyota</t>
  </si>
  <si>
    <t>Volvo</t>
  </si>
  <si>
    <t>BMW</t>
  </si>
  <si>
    <t>VW</t>
  </si>
  <si>
    <t>Cena w USD</t>
  </si>
  <si>
    <t>Cena w zł</t>
  </si>
  <si>
    <t>Cena w GBP</t>
  </si>
  <si>
    <t>Cena w FRF</t>
  </si>
  <si>
    <t>Cena w DM</t>
  </si>
  <si>
    <t>Kursy walut:</t>
  </si>
  <si>
    <t>frank</t>
  </si>
  <si>
    <t>marka</t>
  </si>
  <si>
    <t>dolar</t>
  </si>
  <si>
    <t>funt</t>
  </si>
  <si>
    <t>Przelicz ceny samochodów</t>
  </si>
  <si>
    <t>Min</t>
  </si>
  <si>
    <t>Max</t>
  </si>
  <si>
    <t>Śr.</t>
  </si>
  <si>
    <t>styczeń</t>
  </si>
  <si>
    <t>luty</t>
  </si>
  <si>
    <t>marzec</t>
  </si>
  <si>
    <t>kwiecień</t>
  </si>
  <si>
    <t>maj</t>
  </si>
  <si>
    <t>Miesiąc</t>
  </si>
  <si>
    <t>Autor</t>
  </si>
  <si>
    <t>Tytuł</t>
  </si>
  <si>
    <t>Wydanie</t>
  </si>
  <si>
    <t>Rok 
wydania</t>
  </si>
  <si>
    <t>Cena</t>
  </si>
  <si>
    <t>Wydanie:</t>
  </si>
  <si>
    <t>Cena 
średnia</t>
  </si>
  <si>
    <t>Autor - Tytuł</t>
  </si>
  <si>
    <t>Tytuł - Autor - Wydanie</t>
  </si>
  <si>
    <t>Bahdaj A.</t>
  </si>
  <si>
    <t>Pilot i ja</t>
  </si>
  <si>
    <t>Bak A.</t>
  </si>
  <si>
    <t>Lecąc z wiatrem</t>
  </si>
  <si>
    <t>Bienkowska B.</t>
  </si>
  <si>
    <t>Tysiąc lat ksiażki</t>
  </si>
  <si>
    <t>Boglar K.</t>
  </si>
  <si>
    <t>Rozmowa w dyskotece</t>
  </si>
  <si>
    <t>Camus A.</t>
  </si>
  <si>
    <t>Obcy</t>
  </si>
  <si>
    <t>Chmielewska I.</t>
  </si>
  <si>
    <t>Złote liście</t>
  </si>
  <si>
    <t>Dostojewski F.</t>
  </si>
  <si>
    <t>Bracia Karamazow</t>
  </si>
  <si>
    <t>Grabowski Z.</t>
  </si>
  <si>
    <t>Kamienie i kwiaty</t>
  </si>
  <si>
    <t>Kamiński A.</t>
  </si>
  <si>
    <t>Kamienie na szaniec</t>
  </si>
  <si>
    <t>Konopnicka M.</t>
  </si>
  <si>
    <t>Na jagody</t>
  </si>
  <si>
    <t>Kwiatkowski A.</t>
  </si>
  <si>
    <t>Idziemy w świat</t>
  </si>
  <si>
    <t>Steinbeck J.</t>
  </si>
  <si>
    <t>Grona gniewu</t>
  </si>
  <si>
    <t>RAZEM:</t>
  </si>
  <si>
    <t>Taylor D.</t>
  </si>
  <si>
    <t>Ty i twój kot</t>
  </si>
  <si>
    <t>Tuwim J.</t>
  </si>
  <si>
    <t>Kwiaty polskie</t>
  </si>
  <si>
    <t>Rok wydania</t>
  </si>
  <si>
    <t>Weiner J.</t>
  </si>
  <si>
    <t>Technika pisania</t>
  </si>
  <si>
    <t>Zygadłowicz E.</t>
  </si>
  <si>
    <t>Zmory</t>
  </si>
  <si>
    <t>Brzechwa J.</t>
  </si>
  <si>
    <t>Brzechwa dzieciom</t>
  </si>
  <si>
    <t>Drugi wątek</t>
  </si>
  <si>
    <t>Eco U.</t>
  </si>
  <si>
    <t>Imię róży</t>
  </si>
  <si>
    <t>Grass G.</t>
  </si>
  <si>
    <t>Szczurzyca</t>
  </si>
  <si>
    <t>Heller J.</t>
  </si>
  <si>
    <t>Paragraf 22</t>
  </si>
  <si>
    <t>Hoffman R.</t>
  </si>
  <si>
    <t>Wstęp do literatury</t>
  </si>
  <si>
    <t>Joyce J.</t>
  </si>
  <si>
    <t>Ulisses</t>
  </si>
  <si>
    <t>Konarska-Szubska</t>
  </si>
  <si>
    <t>Koty syjamskie i...</t>
  </si>
  <si>
    <t>Krol A.</t>
  </si>
  <si>
    <t>Zaćmienie Księżyca</t>
  </si>
  <si>
    <t>Larousse</t>
  </si>
  <si>
    <t>Encyklopedia dla...</t>
  </si>
  <si>
    <t>London J.</t>
  </si>
  <si>
    <t>Wilk morski</t>
  </si>
  <si>
    <t>May R.</t>
  </si>
  <si>
    <t>Miłość i wola</t>
  </si>
  <si>
    <t>Prus B.</t>
  </si>
  <si>
    <t>Placówka</t>
  </si>
  <si>
    <t>Siemak A.</t>
  </si>
  <si>
    <t>Takie same,większe</t>
  </si>
  <si>
    <t>Sienkiewicz H.</t>
  </si>
  <si>
    <t>Potop</t>
  </si>
  <si>
    <t>Siesicka K.</t>
  </si>
  <si>
    <t>Fotoplastykon</t>
  </si>
  <si>
    <t>Szklarski A.</t>
  </si>
  <si>
    <t>Tomek na tropach...</t>
  </si>
  <si>
    <t>Wharton W.</t>
  </si>
  <si>
    <t>Franky Furbo</t>
  </si>
  <si>
    <t>Bachórz J.</t>
  </si>
  <si>
    <t>Słownik literatury</t>
  </si>
  <si>
    <t>Becket S.</t>
  </si>
  <si>
    <t>Czekając na Godota</t>
  </si>
  <si>
    <t>Wiersze</t>
  </si>
  <si>
    <t>Buhl H.</t>
  </si>
  <si>
    <t>Poniżej i powyżej...</t>
  </si>
  <si>
    <t>Dąsal M.</t>
  </si>
  <si>
    <t>Każdemu jego...</t>
  </si>
  <si>
    <t>Długosz J.</t>
  </si>
  <si>
    <t>Komin pokutników</t>
  </si>
  <si>
    <t>Komin Pokutników</t>
  </si>
  <si>
    <t>Zapiski na pudełku</t>
  </si>
  <si>
    <t>Giergielewicz M.</t>
  </si>
  <si>
    <t>Drogi Mickiewicza</t>
  </si>
  <si>
    <t>Hart M.</t>
  </si>
  <si>
    <t>100 Postaci</t>
  </si>
  <si>
    <t>Hen J.</t>
  </si>
  <si>
    <t>Powrót</t>
  </si>
  <si>
    <t>Henrykowski M.</t>
  </si>
  <si>
    <t>Słownik terminów fil</t>
  </si>
  <si>
    <t>Herbert F.</t>
  </si>
  <si>
    <t>Kapitularz</t>
  </si>
  <si>
    <t>Huizinga J.</t>
  </si>
  <si>
    <t>Jesień średniowiecza</t>
  </si>
  <si>
    <t>Kafka F.</t>
  </si>
  <si>
    <t>Proces</t>
  </si>
  <si>
    <t>LaQuey T.Ryer J.</t>
  </si>
  <si>
    <t>Internet i okolice</t>
  </si>
  <si>
    <t>Lwow Al.</t>
  </si>
  <si>
    <t>Zwyciężyć-znaczy...</t>
  </si>
  <si>
    <t>Machnik A.</t>
  </si>
  <si>
    <t>Zimą na trzeci ...</t>
  </si>
  <si>
    <t>Messner R.</t>
  </si>
  <si>
    <t>Siódmy stopień</t>
  </si>
  <si>
    <t>Morda J.</t>
  </si>
  <si>
    <t>Zachód Słońca</t>
  </si>
  <si>
    <t>Nurowska M.</t>
  </si>
  <si>
    <t>Listy miłości</t>
  </si>
  <si>
    <t>Oz Amos</t>
  </si>
  <si>
    <t>Czarna skrzynka</t>
  </si>
  <si>
    <t>Person A.</t>
  </si>
  <si>
    <t>Nauczyciel-teoria</t>
  </si>
  <si>
    <t>Anielka</t>
  </si>
  <si>
    <t>Rebuffat G.</t>
  </si>
  <si>
    <t>Gwiazdy i burze</t>
  </si>
  <si>
    <t>Rimm S.</t>
  </si>
  <si>
    <t>Bariery szkolnej kar</t>
  </si>
  <si>
    <t>Robak R.</t>
  </si>
  <si>
    <t>Złe dni, złe lata</t>
  </si>
  <si>
    <t>Rutkiewicz W.</t>
  </si>
  <si>
    <t>Karawana do marzeń</t>
  </si>
  <si>
    <t>Sikorski W.</t>
  </si>
  <si>
    <t>Bazy Danych</t>
  </si>
  <si>
    <t>Wilczkowski A.</t>
  </si>
  <si>
    <t>Każdemu według...</t>
  </si>
  <si>
    <t>Adler E.</t>
  </si>
  <si>
    <t>Leonia</t>
  </si>
  <si>
    <t>Arends R.</t>
  </si>
  <si>
    <t>Uczmy się nauczać</t>
  </si>
  <si>
    <t>Bąk A.</t>
  </si>
  <si>
    <t>Romas kosmiczny</t>
  </si>
  <si>
    <t>Budnik R.</t>
  </si>
  <si>
    <t>Historia Polski XX w</t>
  </si>
  <si>
    <t>Czerniawska E.</t>
  </si>
  <si>
    <t>Ja i moja pamięć</t>
  </si>
  <si>
    <t>Diariusz najmniejszy</t>
  </si>
  <si>
    <t>Hamer H.</t>
  </si>
  <si>
    <t>Demon nietolerancji</t>
  </si>
  <si>
    <t>Kik K.</t>
  </si>
  <si>
    <t>Wybór wierszy</t>
  </si>
  <si>
    <t>Kołodziejczyk</t>
  </si>
  <si>
    <t>Sztuka całowania</t>
  </si>
  <si>
    <t>Kosiński J.</t>
  </si>
  <si>
    <t>Malowany ptak</t>
  </si>
  <si>
    <t>Nabokov V.</t>
  </si>
  <si>
    <t>Maszeńka</t>
  </si>
  <si>
    <t>Panny i wdowy</t>
  </si>
  <si>
    <t>Pospiszyl I.</t>
  </si>
  <si>
    <t>Przemoc w rodzinie</t>
  </si>
  <si>
    <t>Reizes J.</t>
  </si>
  <si>
    <t>Instytucje życia</t>
  </si>
  <si>
    <t>Sawa B.</t>
  </si>
  <si>
    <t>Jeżeli dziecko źle</t>
  </si>
  <si>
    <t>Szekspir W.</t>
  </si>
  <si>
    <t>Makbet</t>
  </si>
  <si>
    <t>Zbrog G.</t>
  </si>
  <si>
    <t>Jak studiować</t>
  </si>
  <si>
    <t>Schulz B.</t>
  </si>
  <si>
    <t>Sklepy cynamonowe</t>
  </si>
  <si>
    <t>Lokomotywa</t>
  </si>
  <si>
    <t>Cieślikowski J.</t>
  </si>
  <si>
    <t>Antologia poezji dziecięcej</t>
  </si>
  <si>
    <t>Garbulowa J.</t>
  </si>
  <si>
    <t>Liczę sam</t>
  </si>
  <si>
    <t>Lem S.</t>
  </si>
  <si>
    <t>Eden</t>
  </si>
  <si>
    <t>MacDonald M.</t>
  </si>
  <si>
    <t>Być z kotem</t>
  </si>
  <si>
    <t>Nyka J.</t>
  </si>
  <si>
    <t>Tatry polskie</t>
  </si>
  <si>
    <t>Wouk H.</t>
  </si>
  <si>
    <t>Bunt na okręcie</t>
  </si>
  <si>
    <t>Klimowicz G.</t>
  </si>
  <si>
    <t>Dylematy ucznia</t>
  </si>
  <si>
    <t>Mickiewicz A.</t>
  </si>
  <si>
    <t>Dziady</t>
  </si>
  <si>
    <t>Niziurski E.</t>
  </si>
  <si>
    <t>Sposob na Alcybiades</t>
  </si>
  <si>
    <t>Proust M.</t>
  </si>
  <si>
    <t>W poszukiwaniu...</t>
  </si>
  <si>
    <t>Camus A. - Obcy</t>
  </si>
  <si>
    <t>Obcy - Camus A. - 5</t>
  </si>
  <si>
    <t>Wpisz dane do tabeli przygotowanej w arkuszu i wykonaj w niej odpowiednie obliczenia.</t>
  </si>
  <si>
    <t>sin</t>
  </si>
  <si>
    <t>cos</t>
  </si>
  <si>
    <t>Sporządź wykres liniowy przedstawiający wykres funkcji sinus(x), cos(x) dla kąta 0 - 180 stopni.</t>
  </si>
  <si>
    <t xml:space="preserve">Nadaj zawartościom komórek wyrażonym w pieniądzu format waluty, </t>
  </si>
  <si>
    <t>a zawierającym stopy premii format procentowy.</t>
  </si>
  <si>
    <t>Lp.</t>
  </si>
  <si>
    <t>Aberacka</t>
  </si>
  <si>
    <t>Maria</t>
  </si>
  <si>
    <t>Abracki</t>
  </si>
  <si>
    <t>Robert</t>
  </si>
  <si>
    <t>Jan</t>
  </si>
  <si>
    <t>Balica</t>
  </si>
  <si>
    <t>Ewa</t>
  </si>
  <si>
    <t>Barski</t>
  </si>
  <si>
    <t>Krzysztof</t>
  </si>
  <si>
    <t>Bell</t>
  </si>
  <si>
    <t>Feliks</t>
  </si>
  <si>
    <t>Beryl</t>
  </si>
  <si>
    <t>Zofia</t>
  </si>
  <si>
    <t>Binder</t>
  </si>
  <si>
    <t>Julia</t>
  </si>
  <si>
    <t>Binga</t>
  </si>
  <si>
    <t>Agata</t>
  </si>
  <si>
    <t>Alicja</t>
  </si>
  <si>
    <t>Biński</t>
  </si>
  <si>
    <t>Sebastian</t>
  </si>
  <si>
    <t>Kamil</t>
  </si>
  <si>
    <t>Borel</t>
  </si>
  <si>
    <t>Joanna</t>
  </si>
  <si>
    <t>Borski</t>
  </si>
  <si>
    <t>Car</t>
  </si>
  <si>
    <t>Tomasz</t>
  </si>
  <si>
    <t>Celeborski</t>
  </si>
  <si>
    <t>Adam</t>
  </si>
  <si>
    <t>Czapski</t>
  </si>
  <si>
    <t>Borys</t>
  </si>
  <si>
    <t>x</t>
  </si>
  <si>
    <t>Jeżeli została dokonana pełna wpłata należności, spowoduj wypisywanie tekstu "zapłacono".</t>
  </si>
  <si>
    <t>Oblicz: sumę wszystkich wpłat, średnią wysokość wpłaty, wysokość wpłaty najwyższej i wysokość wpłaty najniżej,</t>
  </si>
  <si>
    <t>oraz spowoduj wyliczanie ilości osób które dokonały wpłat i ilości osób które nie dokonały żadnej wpłaty.</t>
  </si>
  <si>
    <t>Lp</t>
  </si>
  <si>
    <t>Asiński</t>
  </si>
  <si>
    <t>Besiński</t>
  </si>
  <si>
    <t>Cesiński</t>
  </si>
  <si>
    <t>Desiński</t>
  </si>
  <si>
    <t>Esiński</t>
  </si>
  <si>
    <t>Fesiński</t>
  </si>
  <si>
    <t>Gesiński</t>
  </si>
  <si>
    <t>Hasiński</t>
  </si>
  <si>
    <t>Iwiński</t>
  </si>
  <si>
    <t>Jasiński</t>
  </si>
  <si>
    <t>Kasiński</t>
  </si>
  <si>
    <t>Lasiński</t>
  </si>
  <si>
    <t>Łasiński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</si>
  <si>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</si>
  <si>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</si>
  <si>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</si>
  <si>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</si>
  <si>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</si>
  <si>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</si>
  <si>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</si>
  <si>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</si>
  <si>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</si>
  <si>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</si>
  <si>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Stopnie</t>
  </si>
  <si>
    <t>Radiany</t>
  </si>
  <si>
    <t>Oblicz ilość książek, cenę i cenę średnią dla każdego wydania osobno:</t>
  </si>
  <si>
    <t>Ilość książek w
 wydaniu:</t>
  </si>
  <si>
    <t>Suma cen książek w
wydaniu:</t>
  </si>
  <si>
    <t>=SUMA.JEŻELI(B$5:B$20;F5;D$5:D$20)</t>
  </si>
  <si>
    <t>=LICZ.JEŻELI(B$5:B$20;F5)</t>
  </si>
  <si>
    <t xml:space="preserve"> =JEŻELI(H4&gt;1000;H4*10%;0)</t>
  </si>
  <si>
    <t>Pokaż w jednej komórce, każdą z książek:</t>
  </si>
  <si>
    <t>Sklep wprowadził promocje dla klientów kupujących za większe kwoty. Jeśli ktoś zakupi towar za minimum 200zł</t>
  </si>
  <si>
    <t xml:space="preserve">to dostaje upust w wysokości 3% od wydanej kwoty. Powyżej 500zł upust wynosi 5%. </t>
  </si>
  <si>
    <t xml:space="preserve">Policz ile zapłacą poszczególni klienci. </t>
  </si>
  <si>
    <t>W tabeli policz ile faktycznie pieniędzy wydali w sumie poszczególne klienci.</t>
  </si>
  <si>
    <t>Zobrazuj na wykresie oszczędzone pieniądze poszczególnych klientów</t>
  </si>
  <si>
    <t>Klient</t>
  </si>
  <si>
    <t>Kwota zakupów</t>
  </si>
  <si>
    <t>Uzyskany upust</t>
  </si>
  <si>
    <t>Do zapłaty</t>
  </si>
  <si>
    <t>Zapłacona kwota</t>
  </si>
  <si>
    <t>Oszczędności</t>
  </si>
  <si>
    <t>Kowalski</t>
  </si>
  <si>
    <t>Łopieński</t>
  </si>
  <si>
    <t>Nowak</t>
  </si>
  <si>
    <t>Rzepa</t>
  </si>
  <si>
    <t>Kosecki</t>
  </si>
  <si>
    <t>Mazur</t>
  </si>
  <si>
    <t>Do komórki E8 wstaw odpowiednią funkcję tak, aby po jej skopiowaniu zostały wypisane kwoty do zapłaty.</t>
  </si>
  <si>
    <t>W pewnej instytucji wypłacano z funduszu socjalnego dofinansowanie do wypoczynku pracownikom o najmiższych płacach.</t>
  </si>
  <si>
    <t>Ustalono, że wysokość dofinansowania zależy od wysokości płacy w sposób przedstawiony w tabeli.</t>
  </si>
  <si>
    <t>poniżej</t>
  </si>
  <si>
    <t>do</t>
  </si>
  <si>
    <t>i więcej</t>
  </si>
  <si>
    <t>Wykorzystując odpowiednio zagnieżdżone funkcje</t>
  </si>
  <si>
    <t>umożliwi obliczenie wysokości dofinansowania</t>
  </si>
  <si>
    <t>dla wszystkich pracowników.</t>
  </si>
  <si>
    <t>Oblicz łączną kwotę dofinansowania</t>
  </si>
  <si>
    <t>oraz średnią wysokość dofinansowania</t>
  </si>
  <si>
    <t>przypadającą na jednego pracownika.</t>
  </si>
  <si>
    <t>Bogdan</t>
  </si>
  <si>
    <t>Czekańska</t>
  </si>
  <si>
    <t>Weronika</t>
  </si>
  <si>
    <t>Czekański</t>
  </si>
  <si>
    <t>Olaf</t>
  </si>
  <si>
    <t>Czerski</t>
  </si>
  <si>
    <t>Czułek</t>
  </si>
  <si>
    <t>Dariusz</t>
  </si>
  <si>
    <t>Dobrowolski</t>
  </si>
  <si>
    <t>Jacek</t>
  </si>
  <si>
    <t>Leon</t>
  </si>
  <si>
    <t>Dworek</t>
  </si>
  <si>
    <t>Eugenia</t>
  </si>
  <si>
    <t>Fornak</t>
  </si>
  <si>
    <t>Eliza</t>
  </si>
  <si>
    <t xml:space="preserve">do komórki K5 wpisz formułę, która po skopiowaniu </t>
  </si>
  <si>
    <t>Wysokość płacy</t>
  </si>
  <si>
    <t>Wysokość dofinansowania</t>
  </si>
  <si>
    <t>Dofinansowanie</t>
  </si>
  <si>
    <t>Łączna kwota</t>
  </si>
  <si>
    <t>Średnio na pracownika</t>
  </si>
  <si>
    <t>Imię</t>
  </si>
  <si>
    <t>Płaca zasadnicza</t>
  </si>
  <si>
    <t>Premia - stopa</t>
  </si>
  <si>
    <t>Premia - kwota</t>
  </si>
  <si>
    <t>Płaca brutto</t>
  </si>
  <si>
    <t>Podatek</t>
  </si>
  <si>
    <t>Płaca netto</t>
  </si>
  <si>
    <t>Płaca brutto jest sumą wszystkich składników płac (tu - płacy zasadniczej i premii),</t>
  </si>
  <si>
    <t>Ułóż nazwiska alfabetycznie, ponumeruj pozycje na liście płac.</t>
  </si>
  <si>
    <t>Carek</t>
  </si>
  <si>
    <t>Średnia płaca netto</t>
  </si>
  <si>
    <t>Średni podatek</t>
  </si>
  <si>
    <t>Średnia premia - kwota</t>
  </si>
  <si>
    <t>Należność</t>
  </si>
  <si>
    <t>Wysokość wpłaty</t>
  </si>
  <si>
    <t>Zestawienie</t>
  </si>
  <si>
    <t xml:space="preserve">Suma wpłat </t>
  </si>
  <si>
    <t>Średnia wpłata</t>
  </si>
  <si>
    <t>Najwyższa wpłata</t>
  </si>
  <si>
    <t>Najniższa wpłata</t>
  </si>
  <si>
    <t>Ilość osób, które wpłat:</t>
  </si>
  <si>
    <t>Dokonały</t>
  </si>
  <si>
    <t>Nie dokonały</t>
  </si>
  <si>
    <t>Co miesiąc</t>
  </si>
  <si>
    <t>Barbara</t>
  </si>
  <si>
    <t>Beata</t>
  </si>
  <si>
    <t>Czesław</t>
  </si>
  <si>
    <t>Bronisław</t>
  </si>
  <si>
    <t>Anna</t>
  </si>
  <si>
    <t>Andrzej</t>
  </si>
  <si>
    <t>Bernadetta</t>
  </si>
  <si>
    <t>Bernard</t>
  </si>
  <si>
    <t>Brinisław</t>
  </si>
  <si>
    <t>Kiński</t>
  </si>
  <si>
    <t>Jarel</t>
  </si>
  <si>
    <t>Rydawski</t>
  </si>
  <si>
    <t>Karski</t>
  </si>
  <si>
    <t>Fell</t>
  </si>
  <si>
    <t>Jainder</t>
  </si>
  <si>
    <t>Rurski</t>
  </si>
  <si>
    <t>Turek</t>
  </si>
  <si>
    <t>Bapski</t>
  </si>
  <si>
    <t>Oblicz ceny biletów:</t>
  </si>
  <si>
    <t>Staż pracy</t>
  </si>
  <si>
    <t>Dodatek stażowy</t>
  </si>
  <si>
    <t>Średni staż pracy</t>
  </si>
  <si>
    <t>Średnia płaca zasadnicza</t>
  </si>
  <si>
    <t>Średni dodatek stażowy</t>
  </si>
  <si>
    <t>Płaca netto jest równa płacy brutto pomniejszonej o potrącenia (tu - podatek), dodatek stazowy to % wysługi lat.</t>
  </si>
  <si>
    <t>Do zaznaczonych żółtym kolorem komórek wpisz dokładnie</t>
  </si>
  <si>
    <t>zawartość komórek o podanych obok adresach.</t>
  </si>
  <si>
    <t>wartość</t>
  </si>
  <si>
    <t>F9</t>
  </si>
  <si>
    <t>polonez 1500</t>
  </si>
  <si>
    <t>G12</t>
  </si>
  <si>
    <t>drukarka</t>
  </si>
  <si>
    <t>dwa</t>
  </si>
  <si>
    <t>Janek</t>
  </si>
  <si>
    <t>fiat</t>
  </si>
  <si>
    <t>Jarek</t>
  </si>
  <si>
    <t>Czubacki Adam</t>
  </si>
  <si>
    <t>jednostka miary</t>
  </si>
  <si>
    <t>koszty  własne</t>
  </si>
  <si>
    <t>spółka akcyjna</t>
  </si>
  <si>
    <t>akcyjna</t>
  </si>
  <si>
    <t>cena</t>
  </si>
  <si>
    <t>25000</t>
  </si>
  <si>
    <t xml:space="preserve">pentium III </t>
  </si>
  <si>
    <t>Kowalski Robert</t>
  </si>
  <si>
    <t>Katarzyna</t>
  </si>
  <si>
    <t>J14</t>
  </si>
  <si>
    <t>I15</t>
  </si>
  <si>
    <t>J16</t>
  </si>
  <si>
    <t>W zakładzie optycznym przeprowadzano remanent.</t>
  </si>
  <si>
    <t>Stwierdzono zaprezentowane w tabeli ilości soczewek kontaktowych, których cena wynosiła 215 zł. za komplet.</t>
  </si>
  <si>
    <t>Oblicz:</t>
  </si>
  <si>
    <t>łączne wartości soczewek  w poszczególnych kolorach,</t>
  </si>
  <si>
    <t>łączne wartości soczewek o podanych mocach optycznych,</t>
  </si>
  <si>
    <t>łączną wartość soczewek w zakładzie optycznym.</t>
  </si>
  <si>
    <t>Przelicz wartości soczewek na dolary według podanego kursu.</t>
  </si>
  <si>
    <t>ilość</t>
  </si>
  <si>
    <t>- 2,5 dptr</t>
  </si>
  <si>
    <t>- 2,25 dptr</t>
  </si>
  <si>
    <t>- 2,0 dptr</t>
  </si>
  <si>
    <t>- 1,75 dptr</t>
  </si>
  <si>
    <t>- 1,5 dptr</t>
  </si>
  <si>
    <t>- 1,25 dptr</t>
  </si>
  <si>
    <t>- 1,0 dptr</t>
  </si>
  <si>
    <t>- 0,75 dptr</t>
  </si>
  <si>
    <t>- 0,5 dptr</t>
  </si>
  <si>
    <t>- 0,25 dptr</t>
  </si>
  <si>
    <t xml:space="preserve">   0,0 dptr</t>
  </si>
  <si>
    <t>+ 0,25 dptr</t>
  </si>
  <si>
    <t>+ 0,5 dptr</t>
  </si>
  <si>
    <t>+ 1,0 dptr</t>
  </si>
  <si>
    <t>+ 1,25 dptr</t>
  </si>
  <si>
    <t>+ 1,5 dptr</t>
  </si>
  <si>
    <t>+ 1,75 dptr</t>
  </si>
  <si>
    <t>+ 2,0 dptr</t>
  </si>
  <si>
    <t>+ 2,25 dptr</t>
  </si>
  <si>
    <t>+ 2,5 dptr</t>
  </si>
  <si>
    <t>W banku dokonywano przyjęcia banknotów o dużych nominałach do sejfu.</t>
  </si>
  <si>
    <t>Zarejestrowano następujące wpłaty z różnych kas.</t>
  </si>
  <si>
    <t xml:space="preserve">Oblicz korzystając z odpowiednich funkcji: </t>
  </si>
  <si>
    <t>wartości wpłat w poszczególnych nominałach i dla poszczególnych kas,</t>
  </si>
  <si>
    <t>wartości kolejnych wpłat,</t>
  </si>
  <si>
    <t>ilość wpłat dokonanych przez każdą kasę bankową,</t>
  </si>
  <si>
    <t>sumy wpłat dokonanych przez poszczególne kasy.</t>
  </si>
  <si>
    <t>numer kasy</t>
  </si>
  <si>
    <t>razem</t>
  </si>
  <si>
    <t>nominał</t>
  </si>
  <si>
    <t>kasa</t>
  </si>
  <si>
    <t>ilość wpłat</t>
  </si>
  <si>
    <t>suma wpłat</t>
  </si>
  <si>
    <t>Sortuj nazwiska rosnąco.</t>
  </si>
  <si>
    <t>I6</t>
  </si>
  <si>
    <t>a</t>
  </si>
  <si>
    <t>b</t>
  </si>
  <si>
    <t>c</t>
  </si>
  <si>
    <t>d</t>
  </si>
  <si>
    <t>Wypełnij komórki właściwymi liczbami</t>
  </si>
  <si>
    <t>Oblicz wyrażenia:</t>
  </si>
  <si>
    <t>a+b</t>
  </si>
  <si>
    <t>b*d</t>
  </si>
  <si>
    <t>(a+b)*c</t>
  </si>
  <si>
    <t>(a-b)*(c-d)</t>
  </si>
  <si>
    <t>(a-b)/(c-d)</t>
  </si>
  <si>
    <t>wartości wszystkich soczewek według kolorów i mocy optycznej (korzystając z jednej formuły wprowadzonej do komórki F13),</t>
  </si>
  <si>
    <t>Moc optyczna</t>
  </si>
  <si>
    <t xml:space="preserve"> Kolor</t>
  </si>
  <si>
    <t>Niebieski</t>
  </si>
  <si>
    <t>Kurs $</t>
  </si>
  <si>
    <t>Zielony</t>
  </si>
  <si>
    <t>Orzechowy</t>
  </si>
  <si>
    <t>Razem zł.</t>
  </si>
  <si>
    <t>Razem $</t>
  </si>
  <si>
    <t>Wartość</t>
  </si>
  <si>
    <t>1-sza najwyższa płaca netto</t>
  </si>
  <si>
    <t>2-sza najwyższa płaca netto</t>
  </si>
  <si>
    <t>3-sza najwyższa płaca netto</t>
  </si>
  <si>
    <t>4-sza najwyższa płaca netto</t>
  </si>
  <si>
    <t>5-sza najwyższa płaca netto</t>
  </si>
  <si>
    <t>1-sza najniższa płaca brutto</t>
  </si>
  <si>
    <t>2-sza najniższa płaca brutto</t>
  </si>
  <si>
    <t>3-sza najniższa płaca brutto</t>
  </si>
  <si>
    <t>4-sza najniższa płaca brutto</t>
  </si>
  <si>
    <t>5-sza najniższa płaca brutto</t>
  </si>
  <si>
    <t>Średnia płaca brutto</t>
  </si>
  <si>
    <t>24.01.2004</t>
  </si>
  <si>
    <t>03.08.2004</t>
  </si>
  <si>
    <t>G13</t>
  </si>
  <si>
    <t>F16</t>
  </si>
  <si>
    <t>H16</t>
  </si>
  <si>
    <t>G9</t>
  </si>
  <si>
    <t>E14</t>
  </si>
  <si>
    <t>Nazwa produktu</t>
  </si>
  <si>
    <t>Cena w dolarach</t>
  </si>
  <si>
    <t>Kopiarka</t>
  </si>
  <si>
    <t>Drukarka</t>
  </si>
  <si>
    <t>Skaner</t>
  </si>
  <si>
    <t>Mysz</t>
  </si>
  <si>
    <t>Przelicz cenę artykułów na zł.</t>
  </si>
  <si>
    <t>Katowice</t>
  </si>
  <si>
    <t>lipiec</t>
  </si>
  <si>
    <t>sierpień</t>
  </si>
  <si>
    <t>wrzesień</t>
  </si>
  <si>
    <t>Podręczniki dla szkół podstawowych</t>
  </si>
  <si>
    <t>Podręczniki dla gimnazjów</t>
  </si>
  <si>
    <t>Podręczniki dla szkół średnich</t>
  </si>
  <si>
    <t>Wartość sprzedaży podręczników w okręgu:</t>
  </si>
  <si>
    <t>Wrocław</t>
  </si>
  <si>
    <t>Łączna wartość sprzedaży:</t>
  </si>
  <si>
    <t>L.p</t>
  </si>
  <si>
    <t>Nazwisko, imię</t>
  </si>
  <si>
    <t>zach</t>
  </si>
  <si>
    <t>religia</t>
  </si>
  <si>
    <t>j.polski</t>
  </si>
  <si>
    <t>j.obcy</t>
  </si>
  <si>
    <t>matematyka</t>
  </si>
  <si>
    <t>wiedza o społ</t>
  </si>
  <si>
    <t>historia</t>
  </si>
  <si>
    <t>geografia</t>
  </si>
  <si>
    <t>biologia</t>
  </si>
  <si>
    <t>fizyka</t>
  </si>
  <si>
    <t>chemia</t>
  </si>
  <si>
    <t>technika</t>
  </si>
  <si>
    <t>elementy inf</t>
  </si>
  <si>
    <t>plastyka</t>
  </si>
  <si>
    <t>muzyka</t>
  </si>
  <si>
    <t>wych fiz</t>
  </si>
  <si>
    <t>Średnia ocen</t>
  </si>
  <si>
    <t>Bizio Artur</t>
  </si>
  <si>
    <t>Bizoń Piotr</t>
  </si>
  <si>
    <t>Bolczyk Michał</t>
  </si>
  <si>
    <t>Bugiel Łukasz</t>
  </si>
  <si>
    <t>Czernecki Sebastian</t>
  </si>
  <si>
    <t>Danik Łukasz</t>
  </si>
  <si>
    <t>Dusza Dariusz</t>
  </si>
  <si>
    <t>Dużyński Robert</t>
  </si>
  <si>
    <t>Fryc Adrian</t>
  </si>
  <si>
    <t>Fudała Kamil</t>
  </si>
  <si>
    <t>Gabryś Krzysztof</t>
  </si>
  <si>
    <t>Gątkiewicz Mariusz</t>
  </si>
  <si>
    <t>Górzyński Rafał</t>
  </si>
  <si>
    <t>Grabczak Jacek</t>
  </si>
  <si>
    <t>Gűleryűz Robert</t>
  </si>
  <si>
    <t>Jamrozik Sebastian</t>
  </si>
  <si>
    <t xml:space="preserve">Kaźmierz Mariusz </t>
  </si>
  <si>
    <t>Kerlin Marcin</t>
  </si>
  <si>
    <t>Kolybaj Tomasz</t>
  </si>
  <si>
    <t>Kondracki Rafał</t>
  </si>
  <si>
    <t>Kowalczyk Paweł</t>
  </si>
  <si>
    <t>Kowalewski Paweł</t>
  </si>
  <si>
    <t>Kozioł Marcin</t>
  </si>
  <si>
    <t>Kuklok Piotr</t>
  </si>
  <si>
    <t>Kusz Klaudiusz</t>
  </si>
  <si>
    <t>Markiewicz Adam</t>
  </si>
  <si>
    <t>Matławski Piotr</t>
  </si>
  <si>
    <t>Mońka Łukasz</t>
  </si>
  <si>
    <t>Niewidok Szymon</t>
  </si>
  <si>
    <t>Oczkowski Marek</t>
  </si>
  <si>
    <t>Pielach Łukasz</t>
  </si>
  <si>
    <t>Praski Krzysztof</t>
  </si>
  <si>
    <t>Probisz Tomasz</t>
  </si>
  <si>
    <t>Puziak Damian</t>
  </si>
  <si>
    <t>Skaba Łukasz</t>
  </si>
  <si>
    <t>Sobol Mateusz</t>
  </si>
  <si>
    <t>Sroka Łukasz</t>
  </si>
  <si>
    <t>Szczygieł Mariusz</t>
  </si>
  <si>
    <t>Świerkosz Rafał</t>
  </si>
  <si>
    <t>Trembaczowski Krzysztof</t>
  </si>
  <si>
    <t>Warchoł Patryk</t>
  </si>
  <si>
    <t>Weintritt Daniel</t>
  </si>
  <si>
    <t>Wilczek Kamil</t>
  </si>
  <si>
    <t>Wyciślik Artur</t>
  </si>
  <si>
    <t xml:space="preserve"> Deklaracja   zbiorowa przystąpienia do egzaminu dojrzałości</t>
  </si>
  <si>
    <t>Nazwisko i imię</t>
  </si>
  <si>
    <t>Przed. w cz.
pisemnej</t>
  </si>
  <si>
    <t>Przedmiot 
w cz.ustnej</t>
  </si>
  <si>
    <t>Dronia Patryk</t>
  </si>
  <si>
    <t>Knas Krzysztof</t>
  </si>
  <si>
    <t>Kokot Karol</t>
  </si>
  <si>
    <t>Krochmal Dawid</t>
  </si>
  <si>
    <t>Kuklok Marcin</t>
  </si>
  <si>
    <t>Kulawski Arkadiusz</t>
  </si>
  <si>
    <t>Masny Marcin</t>
  </si>
  <si>
    <t>Oberda Paweł</t>
  </si>
  <si>
    <t>Odrzywolski Przemysław</t>
  </si>
  <si>
    <t>Onysek Maciej</t>
  </si>
  <si>
    <t>Patrzek Łukasz</t>
  </si>
  <si>
    <t>Pokrzywa Marek</t>
  </si>
  <si>
    <t>Salon Marcin</t>
  </si>
  <si>
    <t>Smorąg Tomasz</t>
  </si>
  <si>
    <t>Sobol Sebastian</t>
  </si>
  <si>
    <t>Szubert Sylwester</t>
  </si>
  <si>
    <t>Warchala Krzysztof</t>
  </si>
  <si>
    <t>Częć pisemna:</t>
  </si>
  <si>
    <t>Część ustna:</t>
  </si>
  <si>
    <t>w roku szkolnym 2004/2005</t>
  </si>
  <si>
    <t>WOS</t>
  </si>
  <si>
    <t>j. angielski</t>
  </si>
  <si>
    <t xml:space="preserve"> </t>
  </si>
  <si>
    <t xml:space="preserve">                                                                                               </t>
  </si>
  <si>
    <t>Wzrost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</si>
</sst>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&quot;zł&quot;"/>
    <numFmt numFmtId="166" formatCode="0.000000000E+00"/>
    <numFmt numFmtId="167" formatCode="0.00000000000E+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00"/>
    <numFmt numFmtId="172" formatCode="0.0000"/>
    <numFmt numFmtId="173" formatCode="#,##0.00\ [$DEM]"/>
    <numFmt numFmtId="174" formatCode="#,##0.00\ [$FRF]"/>
    <numFmt numFmtId="175" formatCode="#,##0.00\ [$GBP]"/>
    <numFmt numFmtId="176" formatCode="mm/dd/yy_)"/>
    <numFmt numFmtId="177" formatCode="0.000_)"/>
    <numFmt numFmtId="178" formatCode="0_)"/>
    <numFmt numFmtId="179" formatCode="0.00\$"/>
    <numFmt numFmtId="180" formatCode="_-* #,##0.0\ _z_ł_-;\-* #,##0.0\ _z_ł_-;_-* &quot;-&quot;??\ _z_ł_-;_-@_-"/>
    <numFmt numFmtId="181" formatCode="_-* #,##0\ &quot;zł&quot;_-;\-* #,##0\ &quot;zł&quot;_-;_-* &quot;-&quot;??\ &quot;zł&quot;_-;_-@_-"/>
    <numFmt numFmtId="182" formatCode="#,##0\ &quot;zł&quot;"/>
    <numFmt numFmtId="183" formatCode="0.0%"/>
  </numFmts>
  <fonts count="9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MS Sans Serif"/>
      <family val="2"/>
    </font>
    <font>
      <sz val="8"/>
      <name val="Arial CE"/>
      <family val="0"/>
    </font>
    <font>
      <sz val="8"/>
      <color indexed="8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Arial CE"/>
      <family val="2"/>
    </font>
    <font>
      <b/>
      <sz val="10"/>
      <color indexed="10"/>
      <name val="Arial CE"/>
      <family val="2"/>
    </font>
    <font>
      <b/>
      <i/>
      <sz val="9"/>
      <color indexed="9"/>
      <name val="Arial CE"/>
      <family val="0"/>
    </font>
    <font>
      <sz val="10"/>
      <color indexed="9"/>
      <name val="Arial CE"/>
      <family val="0"/>
    </font>
    <font>
      <b/>
      <sz val="10"/>
      <color indexed="13"/>
      <name val="Arial CE"/>
      <family val="2"/>
    </font>
    <font>
      <sz val="10"/>
      <color indexed="10"/>
      <name val="Arial CE"/>
      <family val="2"/>
    </font>
    <font>
      <sz val="10"/>
      <color indexed="13"/>
      <name val="Arial CE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2"/>
    </font>
    <font>
      <b/>
      <sz val="12"/>
      <name val="Arial CE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2"/>
      <name val="Arial CE"/>
      <family val="0"/>
    </font>
    <font>
      <b/>
      <sz val="12"/>
      <color indexed="10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11"/>
      <name val="Times New Roman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1"/>
      <color indexed="8"/>
      <name val="Arial CE"/>
      <family val="2"/>
    </font>
    <font>
      <sz val="12"/>
      <name val="Times New Roman CE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sz val="9"/>
      <name val="Arial CE"/>
      <family val="2"/>
    </font>
    <font>
      <u val="single"/>
      <sz val="10"/>
      <name val="Arial CE"/>
      <family val="2"/>
    </font>
    <font>
      <sz val="10"/>
      <name val="Wingdings"/>
      <family val="0"/>
    </font>
    <font>
      <sz val="10"/>
      <name val="Courier New"/>
      <family val="3"/>
    </font>
    <font>
      <b/>
      <u val="single"/>
      <sz val="10"/>
      <name val="Arial CE"/>
      <family val="0"/>
    </font>
    <font>
      <b/>
      <i/>
      <sz val="11"/>
      <name val="Times New Roman"/>
      <family val="1"/>
    </font>
    <font>
      <sz val="11"/>
      <color indexed="9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.25"/>
      <color indexed="8"/>
      <name val="Times New Roman"/>
      <family val="0"/>
    </font>
    <font>
      <b/>
      <sz val="16.25"/>
      <color indexed="8"/>
      <name val="Times New Roman"/>
      <family val="0"/>
    </font>
    <font>
      <sz val="5"/>
      <color indexed="8"/>
      <name val="Times New Roman"/>
      <family val="0"/>
    </font>
    <font>
      <sz val="6"/>
      <color indexed="8"/>
      <name val="Times New Roman"/>
      <family val="0"/>
    </font>
    <font>
      <b/>
      <sz val="6.75"/>
      <color indexed="8"/>
      <name val="Times New Roman"/>
      <family val="0"/>
    </font>
    <font>
      <sz val="7.35"/>
      <color indexed="8"/>
      <name val="Times New Roman"/>
      <family val="0"/>
    </font>
    <font>
      <sz val="9.5"/>
      <color indexed="8"/>
      <name val="Times New Roman"/>
      <family val="0"/>
    </font>
    <font>
      <b/>
      <sz val="15.75"/>
      <color indexed="8"/>
      <name val="Times New Roman"/>
      <family val="0"/>
    </font>
    <font>
      <sz val="9.2"/>
      <color indexed="8"/>
      <name val="Times New Roman"/>
      <family val="0"/>
    </font>
    <font>
      <b/>
      <sz val="12"/>
      <color indexed="8"/>
      <name val="Arial CE"/>
      <family val="0"/>
    </font>
    <font>
      <sz val="8"/>
      <color indexed="8"/>
      <name val="Times New Roman"/>
      <family val="0"/>
    </font>
    <font>
      <sz val="2.5"/>
      <color indexed="8"/>
      <name val="Arial CE"/>
      <family val="0"/>
    </font>
    <font>
      <sz val="2"/>
      <color indexed="8"/>
      <name val="Arial CE"/>
      <family val="0"/>
    </font>
    <font>
      <b/>
      <sz val="4.25"/>
      <color indexed="8"/>
      <name val="Arial CE"/>
      <family val="0"/>
    </font>
    <font>
      <b/>
      <sz val="3.25"/>
      <color indexed="8"/>
      <name val="Arial CE"/>
      <family val="0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sz val="18"/>
      <name val="Arial"/>
      <family val="2"/>
    </font>
    <font>
      <sz val="8"/>
      <name val="Times New Roman"/>
      <family val="0"/>
    </font>
    <font>
      <sz val="24"/>
      <name val="Times New Roman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gray125"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bgColor indexed="42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2" borderId="0" applyNumberFormat="0" applyBorder="0" applyAlignment="0" applyProtection="0"/>
    <xf numFmtId="0" fontId="73" fillId="5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3" borderId="0" applyNumberFormat="0" applyBorder="0" applyAlignment="0" applyProtection="0"/>
    <xf numFmtId="0" fontId="73" fillId="7" borderId="0" applyNumberFormat="0" applyBorder="0" applyAlignment="0" applyProtection="0"/>
    <xf numFmtId="0" fontId="73" fillId="6" borderId="0" applyNumberFormat="0" applyBorder="0" applyAlignment="0" applyProtection="0"/>
    <xf numFmtId="0" fontId="73" fillId="8" borderId="0" applyNumberFormat="0" applyBorder="0" applyAlignment="0" applyProtection="0"/>
    <xf numFmtId="0" fontId="73" fillId="7" borderId="0" applyNumberFormat="0" applyBorder="0" applyAlignment="0" applyProtection="0"/>
    <xf numFmtId="0" fontId="72" fillId="9" borderId="0" applyNumberFormat="0" applyBorder="0" applyAlignment="0" applyProtection="0"/>
    <xf numFmtId="0" fontId="72" fillId="3" borderId="0" applyNumberFormat="0" applyBorder="0" applyAlignment="0" applyProtection="0"/>
    <xf numFmtId="0" fontId="72" fillId="7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3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64" fillId="7" borderId="1" applyNumberFormat="0" applyAlignment="0" applyProtection="0"/>
    <xf numFmtId="0" fontId="65" fillId="14" borderId="2" applyNumberFormat="0" applyAlignment="0" applyProtection="0"/>
    <xf numFmtId="0" fontId="6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16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6" fillId="14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17" borderId="0" applyNumberFormat="0" applyBorder="0" applyAlignment="0" applyProtection="0"/>
  </cellStyleXfs>
  <cellXfs count="461">
    <xf numFmtId="0" fontId="0" fillId="0" borderId="0" xfId="0" applyAlignment="1">
      <alignment/>
    </xf>
    <xf numFmtId="4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44" fontId="1" fillId="0" borderId="10" xfId="62" applyFont="1" applyBorder="1" applyAlignment="1">
      <alignment/>
    </xf>
    <xf numFmtId="44" fontId="1" fillId="0" borderId="0" xfId="62" applyFont="1" applyAlignment="1">
      <alignment/>
    </xf>
    <xf numFmtId="4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4" fontId="0" fillId="0" borderId="0" xfId="62" applyFont="1" applyAlignment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65" fontId="11" fillId="0" borderId="10" xfId="62" applyNumberFormat="1" applyFont="1" applyBorder="1" applyAlignment="1">
      <alignment/>
    </xf>
    <xf numFmtId="0" fontId="10" fillId="6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12" fillId="18" borderId="0" xfId="0" applyFont="1" applyFill="1" applyAlignment="1">
      <alignment horizontal="center" vertical="center"/>
    </xf>
    <xf numFmtId="0" fontId="12" fillId="19" borderId="0" xfId="0" applyFont="1" applyFill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0" fillId="2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6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7" fillId="21" borderId="16" xfId="0" applyFont="1" applyFill="1" applyBorder="1" applyAlignment="1">
      <alignment horizontal="center"/>
    </xf>
    <xf numFmtId="0" fontId="17" fillId="21" borderId="0" xfId="0" applyFont="1" applyFill="1" applyBorder="1" applyAlignment="1">
      <alignment horizontal="center"/>
    </xf>
    <xf numFmtId="0" fontId="17" fillId="21" borderId="17" xfId="0" applyFont="1" applyFill="1" applyBorder="1" applyAlignment="1">
      <alignment horizontal="center"/>
    </xf>
    <xf numFmtId="0" fontId="18" fillId="22" borderId="18" xfId="0" applyFont="1" applyFill="1" applyBorder="1" applyAlignment="1">
      <alignment/>
    </xf>
    <xf numFmtId="44" fontId="19" fillId="22" borderId="19" xfId="62" applyFont="1" applyFill="1" applyBorder="1" applyAlignment="1">
      <alignment/>
    </xf>
    <xf numFmtId="44" fontId="19" fillId="22" borderId="20" xfId="62" applyFont="1" applyFill="1" applyBorder="1" applyAlignment="1">
      <alignment/>
    </xf>
    <xf numFmtId="44" fontId="11" fillId="0" borderId="0" xfId="62" applyFont="1" applyAlignment="1">
      <alignment/>
    </xf>
    <xf numFmtId="0" fontId="18" fillId="22" borderId="21" xfId="0" applyFont="1" applyFill="1" applyBorder="1" applyAlignment="1">
      <alignment/>
    </xf>
    <xf numFmtId="44" fontId="19" fillId="22" borderId="22" xfId="62" applyFont="1" applyFill="1" applyBorder="1" applyAlignment="1">
      <alignment/>
    </xf>
    <xf numFmtId="44" fontId="19" fillId="22" borderId="23" xfId="62" applyFont="1" applyFill="1" applyBorder="1" applyAlignment="1">
      <alignment/>
    </xf>
    <xf numFmtId="44" fontId="11" fillId="0" borderId="0" xfId="62" applyFont="1" applyBorder="1" applyAlignment="1">
      <alignment/>
    </xf>
    <xf numFmtId="44" fontId="18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0" fillId="18" borderId="10" xfId="0" applyFont="1" applyFill="1" applyBorder="1" applyAlignment="1">
      <alignment/>
    </xf>
    <xf numFmtId="0" fontId="10" fillId="1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8" fontId="23" fillId="0" borderId="0" xfId="0" applyNumberFormat="1" applyFont="1" applyAlignment="1">
      <alignment/>
    </xf>
    <xf numFmtId="0" fontId="23" fillId="23" borderId="24" xfId="0" applyFont="1" applyFill="1" applyBorder="1" applyAlignment="1">
      <alignment horizontal="center" vertical="top" wrapText="1"/>
    </xf>
    <xf numFmtId="0" fontId="23" fillId="23" borderId="25" xfId="0" applyFont="1" applyFill="1" applyBorder="1" applyAlignment="1">
      <alignment horizontal="center" vertical="top" wrapText="1"/>
    </xf>
    <xf numFmtId="0" fontId="23" fillId="23" borderId="26" xfId="0" applyFont="1" applyFill="1" applyBorder="1" applyAlignment="1">
      <alignment horizontal="center" vertical="top" wrapText="1"/>
    </xf>
    <xf numFmtId="0" fontId="24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24" fillId="0" borderId="30" xfId="0" applyFont="1" applyBorder="1" applyAlignment="1">
      <alignment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15" fillId="0" borderId="0" xfId="0" applyFont="1" applyBorder="1" applyAlignment="1" quotePrefix="1">
      <alignment/>
    </xf>
    <xf numFmtId="0" fontId="10" fillId="6" borderId="33" xfId="0" applyFont="1" applyFill="1" applyBorder="1" applyAlignment="1">
      <alignment horizontal="center" vertical="center" wrapText="1"/>
    </xf>
    <xf numFmtId="1" fontId="11" fillId="0" borderId="33" xfId="62" applyNumberFormat="1" applyFont="1" applyBorder="1" applyAlignment="1">
      <alignment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44" fontId="26" fillId="0" borderId="0" xfId="62" applyFont="1" applyAlignment="1">
      <alignment horizontal="center"/>
    </xf>
    <xf numFmtId="0" fontId="25" fillId="0" borderId="37" xfId="0" applyFont="1" applyBorder="1" applyAlignment="1">
      <alignment/>
    </xf>
    <xf numFmtId="165" fontId="25" fillId="0" borderId="10" xfId="62" applyNumberFormat="1" applyFont="1" applyBorder="1" applyAlignment="1">
      <alignment/>
    </xf>
    <xf numFmtId="0" fontId="27" fillId="0" borderId="10" xfId="0" applyFont="1" applyBorder="1" applyAlignment="1">
      <alignment/>
    </xf>
    <xf numFmtId="8" fontId="27" fillId="0" borderId="28" xfId="0" applyNumberFormat="1" applyFont="1" applyBorder="1" applyAlignment="1">
      <alignment horizontal="right" vertical="center" wrapText="1"/>
    </xf>
    <xf numFmtId="175" fontId="29" fillId="0" borderId="28" xfId="0" applyNumberFormat="1" applyFont="1" applyBorder="1" applyAlignment="1">
      <alignment horizontal="right" vertical="center" wrapText="1"/>
    </xf>
    <xf numFmtId="174" fontId="29" fillId="0" borderId="28" xfId="0" applyNumberFormat="1" applyFont="1" applyBorder="1" applyAlignment="1">
      <alignment horizontal="right" vertical="center" wrapText="1"/>
    </xf>
    <xf numFmtId="173" fontId="27" fillId="0" borderId="31" xfId="0" applyNumberFormat="1" applyFont="1" applyBorder="1" applyAlignment="1">
      <alignment horizontal="right" vertical="center" wrapText="1"/>
    </xf>
    <xf numFmtId="179" fontId="24" fillId="0" borderId="28" xfId="0" applyNumberFormat="1" applyFont="1" applyBorder="1" applyAlignment="1">
      <alignment horizontal="right" vertical="center" wrapText="1"/>
    </xf>
    <xf numFmtId="179" fontId="24" fillId="0" borderId="29" xfId="0" applyNumberFormat="1" applyFont="1" applyBorder="1" applyAlignment="1">
      <alignment horizontal="right" vertical="center" wrapText="1"/>
    </xf>
    <xf numFmtId="1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30" fillId="6" borderId="41" xfId="0" applyFont="1" applyFill="1" applyBorder="1" applyAlignment="1">
      <alignment horizontal="center" vertical="center" wrapText="1"/>
    </xf>
    <xf numFmtId="0" fontId="30" fillId="6" borderId="42" xfId="0" applyFont="1" applyFill="1" applyBorder="1" applyAlignment="1">
      <alignment horizontal="center" vertical="center" wrapText="1"/>
    </xf>
    <xf numFmtId="0" fontId="30" fillId="6" borderId="4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3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26" fillId="0" borderId="48" xfId="0" applyNumberFormat="1" applyFont="1" applyBorder="1" applyAlignment="1">
      <alignment horizontal="center"/>
    </xf>
    <xf numFmtId="0" fontId="0" fillId="6" borderId="49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6" borderId="50" xfId="0" applyFont="1" applyFill="1" applyBorder="1" applyAlignment="1">
      <alignment/>
    </xf>
    <xf numFmtId="44" fontId="30" fillId="0" borderId="10" xfId="62" applyFont="1" applyBorder="1" applyAlignment="1">
      <alignment/>
    </xf>
    <xf numFmtId="44" fontId="30" fillId="0" borderId="45" xfId="62" applyFont="1" applyBorder="1" applyAlignment="1">
      <alignment/>
    </xf>
    <xf numFmtId="0" fontId="30" fillId="6" borderId="41" xfId="0" applyFont="1" applyFill="1" applyBorder="1" applyAlignment="1">
      <alignment horizontal="center" vertical="center" wrapText="1"/>
    </xf>
    <xf numFmtId="0" fontId="30" fillId="6" borderId="42" xfId="0" applyFont="1" applyFill="1" applyBorder="1" applyAlignment="1">
      <alignment horizontal="center" vertical="center" wrapText="1"/>
    </xf>
    <xf numFmtId="0" fontId="30" fillId="6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24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44" xfId="0" applyFont="1" applyBorder="1" applyAlignment="1">
      <alignment/>
    </xf>
    <xf numFmtId="0" fontId="30" fillId="6" borderId="41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/>
    </xf>
    <xf numFmtId="0" fontId="30" fillId="6" borderId="24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30" fillId="6" borderId="47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/>
    </xf>
    <xf numFmtId="0" fontId="30" fillId="0" borderId="47" xfId="0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51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18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165" fontId="12" fillId="0" borderId="10" xfId="0" applyNumberFormat="1" applyFont="1" applyBorder="1" applyAlignment="1">
      <alignment/>
    </xf>
    <xf numFmtId="0" fontId="32" fillId="0" borderId="0" xfId="0" applyFont="1" applyAlignment="1">
      <alignment horizontal="left" vertical="center"/>
    </xf>
    <xf numFmtId="165" fontId="33" fillId="0" borderId="10" xfId="0" applyNumberFormat="1" applyFont="1" applyBorder="1" applyAlignment="1">
      <alignment/>
    </xf>
    <xf numFmtId="165" fontId="32" fillId="19" borderId="10" xfId="0" applyNumberFormat="1" applyFont="1" applyFill="1" applyBorder="1" applyAlignment="1">
      <alignment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0" fontId="33" fillId="0" borderId="0" xfId="0" applyFont="1" applyAlignment="1" quotePrefix="1">
      <alignment/>
    </xf>
    <xf numFmtId="0" fontId="11" fillId="0" borderId="0" xfId="0" applyFont="1" applyBorder="1" applyAlignment="1">
      <alignment/>
    </xf>
    <xf numFmtId="165" fontId="34" fillId="0" borderId="10" xfId="0" applyNumberFormat="1" applyFont="1" applyBorder="1" applyAlignment="1">
      <alignment/>
    </xf>
    <xf numFmtId="1" fontId="26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62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8" fillId="0" borderId="0" xfId="0" applyFont="1" applyAlignment="1">
      <alignment/>
    </xf>
    <xf numFmtId="44" fontId="28" fillId="0" borderId="0" xfId="62" applyFont="1" applyAlignment="1">
      <alignment/>
    </xf>
    <xf numFmtId="1" fontId="35" fillId="0" borderId="0" xfId="0" applyNumberFormat="1" applyFont="1" applyAlignment="1">
      <alignment horizontal="center"/>
    </xf>
    <xf numFmtId="1" fontId="36" fillId="0" borderId="0" xfId="0" applyNumberFormat="1" applyFont="1" applyAlignment="1">
      <alignment/>
    </xf>
    <xf numFmtId="44" fontId="36" fillId="0" borderId="40" xfId="62" applyFont="1" applyBorder="1" applyAlignment="1">
      <alignment/>
    </xf>
    <xf numFmtId="44" fontId="36" fillId="0" borderId="0" xfId="62" applyFont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" fontId="26" fillId="0" borderId="52" xfId="0" applyNumberFormat="1" applyFont="1" applyBorder="1" applyAlignment="1">
      <alignment horizontal="center" vertical="center" wrapText="1"/>
    </xf>
    <xf numFmtId="44" fontId="36" fillId="0" borderId="40" xfId="0" applyNumberFormat="1" applyFont="1" applyBorder="1" applyAlignment="1">
      <alignment/>
    </xf>
    <xf numFmtId="44" fontId="28" fillId="0" borderId="40" xfId="0" applyNumberFormat="1" applyFont="1" applyBorder="1" applyAlignment="1">
      <alignment/>
    </xf>
    <xf numFmtId="0" fontId="36" fillId="0" borderId="40" xfId="0" applyFont="1" applyBorder="1" applyAlignment="1">
      <alignment/>
    </xf>
    <xf numFmtId="44" fontId="36" fillId="0" borderId="40" xfId="62" applyFont="1" applyBorder="1" applyAlignment="1">
      <alignment/>
    </xf>
    <xf numFmtId="44" fontId="28" fillId="0" borderId="40" xfId="62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7" borderId="24" xfId="0" applyFont="1" applyFill="1" applyBorder="1" applyAlignment="1">
      <alignment/>
    </xf>
    <xf numFmtId="44" fontId="36" fillId="0" borderId="10" xfId="62" applyFont="1" applyBorder="1" applyAlignment="1">
      <alignment/>
    </xf>
    <xf numFmtId="44" fontId="36" fillId="0" borderId="44" xfId="0" applyNumberFormat="1" applyFont="1" applyBorder="1" applyAlignment="1">
      <alignment/>
    </xf>
    <xf numFmtId="0" fontId="36" fillId="7" borderId="36" xfId="0" applyFont="1" applyFill="1" applyBorder="1" applyAlignment="1">
      <alignment/>
    </xf>
    <xf numFmtId="44" fontId="36" fillId="0" borderId="37" xfId="62" applyFont="1" applyBorder="1" applyAlignment="1">
      <alignment/>
    </xf>
    <xf numFmtId="0" fontId="36" fillId="7" borderId="38" xfId="0" applyFont="1" applyFill="1" applyBorder="1" applyAlignment="1">
      <alignment/>
    </xf>
    <xf numFmtId="0" fontId="36" fillId="7" borderId="47" xfId="0" applyFont="1" applyFill="1" applyBorder="1" applyAlignment="1">
      <alignment/>
    </xf>
    <xf numFmtId="44" fontId="36" fillId="0" borderId="48" xfId="62" applyFont="1" applyBorder="1" applyAlignment="1">
      <alignment/>
    </xf>
    <xf numFmtId="44" fontId="36" fillId="0" borderId="51" xfId="0" applyNumberFormat="1" applyFont="1" applyBorder="1" applyAlignment="1">
      <alignment/>
    </xf>
    <xf numFmtId="0" fontId="42" fillId="0" borderId="0" xfId="0" applyFont="1" applyAlignment="1">
      <alignment/>
    </xf>
    <xf numFmtId="0" fontId="8" fillId="0" borderId="0" xfId="0" applyFont="1" applyAlignment="1">
      <alignment/>
    </xf>
    <xf numFmtId="0" fontId="22" fillId="2" borderId="34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44" fontId="36" fillId="0" borderId="10" xfId="62" applyFont="1" applyBorder="1" applyAlignment="1">
      <alignment horizontal="center"/>
    </xf>
    <xf numFmtId="44" fontId="28" fillId="0" borderId="10" xfId="62" applyFont="1" applyBorder="1" applyAlignment="1">
      <alignment horizontal="center"/>
    </xf>
    <xf numFmtId="44" fontId="28" fillId="0" borderId="44" xfId="0" applyNumberFormat="1" applyFont="1" applyBorder="1" applyAlignment="1">
      <alignment/>
    </xf>
    <xf numFmtId="0" fontId="35" fillId="24" borderId="54" xfId="0" applyFont="1" applyFill="1" applyBorder="1" applyAlignment="1">
      <alignment horizontal="centerContinuous"/>
    </xf>
    <xf numFmtId="0" fontId="35" fillId="9" borderId="54" xfId="0" applyFont="1" applyFill="1" applyBorder="1" applyAlignment="1">
      <alignment horizontal="centerContinuous"/>
    </xf>
    <xf numFmtId="0" fontId="35" fillId="25" borderId="42" xfId="0" applyFont="1" applyFill="1" applyBorder="1" applyAlignment="1">
      <alignment horizontal="center" vertical="center"/>
    </xf>
    <xf numFmtId="0" fontId="35" fillId="7" borderId="42" xfId="0" applyFont="1" applyFill="1" applyBorder="1" applyAlignment="1">
      <alignment horizontal="center" vertical="center" wrapText="1"/>
    </xf>
    <xf numFmtId="0" fontId="35" fillId="15" borderId="42" xfId="0" applyFont="1" applyFill="1" applyBorder="1" applyAlignment="1">
      <alignment horizontal="center" vertical="center" wrapText="1"/>
    </xf>
    <xf numFmtId="0" fontId="35" fillId="26" borderId="4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35" fillId="20" borderId="55" xfId="0" applyFont="1" applyFill="1" applyBorder="1" applyAlignment="1">
      <alignment horizontal="center" vertical="center" wrapText="1"/>
    </xf>
    <xf numFmtId="0" fontId="35" fillId="15" borderId="56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/>
    </xf>
    <xf numFmtId="0" fontId="35" fillId="20" borderId="0" xfId="0" applyFont="1" applyFill="1" applyAlignment="1">
      <alignment vertical="center"/>
    </xf>
    <xf numFmtId="0" fontId="37" fillId="0" borderId="24" xfId="0" applyNumberFormat="1" applyFont="1" applyBorder="1" applyAlignment="1">
      <alignment horizontal="centerContinuous"/>
    </xf>
    <xf numFmtId="165" fontId="35" fillId="0" borderId="10" xfId="0" applyNumberFormat="1" applyFont="1" applyBorder="1" applyAlignment="1">
      <alignment horizontal="center"/>
    </xf>
    <xf numFmtId="165" fontId="37" fillId="0" borderId="10" xfId="0" applyNumberFormat="1" applyFont="1" applyBorder="1" applyAlignment="1">
      <alignment/>
    </xf>
    <xf numFmtId="165" fontId="37" fillId="0" borderId="57" xfId="0" applyNumberFormat="1" applyFont="1" applyBorder="1" applyAlignment="1">
      <alignment/>
    </xf>
    <xf numFmtId="165" fontId="37" fillId="0" borderId="44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5" fontId="38" fillId="0" borderId="44" xfId="0" applyNumberFormat="1" applyFont="1" applyBorder="1" applyAlignment="1">
      <alignment/>
    </xf>
    <xf numFmtId="0" fontId="37" fillId="0" borderId="47" xfId="0" applyNumberFormat="1" applyFont="1" applyBorder="1" applyAlignment="1">
      <alignment horizontal="centerContinuous"/>
    </xf>
    <xf numFmtId="165" fontId="35" fillId="0" borderId="49" xfId="0" applyNumberFormat="1" applyFont="1" applyBorder="1" applyAlignment="1">
      <alignment horizontal="center"/>
    </xf>
    <xf numFmtId="165" fontId="37" fillId="0" borderId="48" xfId="0" applyNumberFormat="1" applyFont="1" applyBorder="1" applyAlignment="1">
      <alignment/>
    </xf>
    <xf numFmtId="165" fontId="37" fillId="0" borderId="51" xfId="0" applyNumberFormat="1" applyFont="1" applyBorder="1" applyAlignment="1">
      <alignment/>
    </xf>
    <xf numFmtId="44" fontId="11" fillId="27" borderId="10" xfId="62" applyFont="1" applyFill="1" applyBorder="1" applyAlignment="1">
      <alignment/>
    </xf>
    <xf numFmtId="44" fontId="21" fillId="15" borderId="10" xfId="62" applyFont="1" applyFill="1" applyBorder="1" applyAlignment="1">
      <alignment/>
    </xf>
    <xf numFmtId="44" fontId="21" fillId="15" borderId="10" xfId="62" applyFont="1" applyFill="1" applyBorder="1" applyAlignment="1" quotePrefix="1">
      <alignment horizontal="right"/>
    </xf>
    <xf numFmtId="2" fontId="26" fillId="15" borderId="25" xfId="0" applyNumberFormat="1" applyFont="1" applyFill="1" applyBorder="1" applyAlignment="1">
      <alignment horizontal="right" vertical="center"/>
    </xf>
    <xf numFmtId="165" fontId="26" fillId="15" borderId="25" xfId="0" applyNumberFormat="1" applyFont="1" applyFill="1" applyBorder="1" applyAlignment="1">
      <alignment horizontal="right"/>
    </xf>
    <xf numFmtId="0" fontId="32" fillId="15" borderId="33" xfId="0" applyFont="1" applyFill="1" applyBorder="1" applyAlignment="1">
      <alignment/>
    </xf>
    <xf numFmtId="0" fontId="11" fillId="15" borderId="33" xfId="0" applyFont="1" applyFill="1" applyBorder="1" applyAlignment="1">
      <alignment/>
    </xf>
    <xf numFmtId="0" fontId="39" fillId="18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/>
    </xf>
    <xf numFmtId="44" fontId="1" fillId="6" borderId="10" xfId="62" applyFont="1" applyFill="1" applyBorder="1" applyAlignment="1">
      <alignment/>
    </xf>
    <xf numFmtId="9" fontId="1" fillId="6" borderId="10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11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4" fontId="0" fillId="0" borderId="0" xfId="62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9" fontId="25" fillId="0" borderId="0" xfId="56" applyFont="1" applyFill="1" applyBorder="1" applyAlignment="1">
      <alignment/>
    </xf>
    <xf numFmtId="0" fontId="0" fillId="0" borderId="0" xfId="0" applyFill="1" applyBorder="1" applyAlignment="1">
      <alignment horizontal="right"/>
    </xf>
    <xf numFmtId="2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 quotePrefix="1">
      <alignment/>
    </xf>
    <xf numFmtId="9" fontId="0" fillId="0" borderId="0" xfId="56" applyFont="1" applyFill="1" applyBorder="1" applyAlignment="1">
      <alignment/>
    </xf>
    <xf numFmtId="180" fontId="43" fillId="0" borderId="0" xfId="42" applyNumberFormat="1" applyFont="1" applyFill="1" applyBorder="1" applyAlignment="1">
      <alignment/>
    </xf>
    <xf numFmtId="0" fontId="8" fillId="6" borderId="55" xfId="0" applyFont="1" applyFill="1" applyBorder="1" applyAlignment="1">
      <alignment wrapText="1"/>
    </xf>
    <xf numFmtId="0" fontId="8" fillId="6" borderId="41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 wrapText="1"/>
    </xf>
    <xf numFmtId="0" fontId="8" fillId="6" borderId="48" xfId="0" applyFont="1" applyFill="1" applyBorder="1" applyAlignment="1">
      <alignment horizontal="center" wrapText="1"/>
    </xf>
    <xf numFmtId="0" fontId="8" fillId="6" borderId="51" xfId="0" applyFont="1" applyFill="1" applyBorder="1" applyAlignment="1">
      <alignment horizontal="center" wrapText="1"/>
    </xf>
    <xf numFmtId="0" fontId="8" fillId="6" borderId="47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0" borderId="59" xfId="0" applyFont="1" applyBorder="1" applyAlignment="1" quotePrefix="1">
      <alignment horizontal="right"/>
    </xf>
    <xf numFmtId="0" fontId="8" fillId="0" borderId="2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 quotePrefix="1">
      <alignment horizontal="right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63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64" xfId="0" applyFont="1" applyBorder="1" applyAlignment="1" quotePrefix="1">
      <alignment horizontal="right"/>
    </xf>
    <xf numFmtId="0" fontId="8" fillId="0" borderId="4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67" xfId="0" applyFont="1" applyBorder="1" applyAlignment="1">
      <alignment/>
    </xf>
    <xf numFmtId="0" fontId="8" fillId="6" borderId="68" xfId="0" applyFont="1" applyFill="1" applyBorder="1" applyAlignment="1">
      <alignment horizontal="center"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72" xfId="0" applyFont="1" applyBorder="1" applyAlignment="1">
      <alignment/>
    </xf>
    <xf numFmtId="0" fontId="8" fillId="6" borderId="73" xfId="0" applyFont="1" applyFill="1" applyBorder="1" applyAlignment="1">
      <alignment horizontal="center"/>
    </xf>
    <xf numFmtId="0" fontId="8" fillId="6" borderId="43" xfId="0" applyFont="1" applyFill="1" applyBorder="1" applyAlignment="1">
      <alignment/>
    </xf>
    <xf numFmtId="0" fontId="8" fillId="6" borderId="59" xfId="0" applyFont="1" applyFill="1" applyBorder="1" applyAlignment="1">
      <alignment horizontal="right"/>
    </xf>
    <xf numFmtId="181" fontId="8" fillId="6" borderId="24" xfId="62" applyNumberFormat="1" applyFont="1" applyFill="1" applyBorder="1" applyAlignment="1">
      <alignment/>
    </xf>
    <xf numFmtId="181" fontId="8" fillId="6" borderId="44" xfId="62" applyNumberFormat="1" applyFont="1" applyFill="1" applyBorder="1" applyAlignment="1">
      <alignment/>
    </xf>
    <xf numFmtId="181" fontId="8" fillId="6" borderId="25" xfId="62" applyNumberFormat="1" applyFont="1" applyFill="1" applyBorder="1" applyAlignment="1">
      <alignment/>
    </xf>
    <xf numFmtId="181" fontId="8" fillId="6" borderId="10" xfId="62" applyNumberFormat="1" applyFont="1" applyFill="1" applyBorder="1" applyAlignment="1">
      <alignment/>
    </xf>
    <xf numFmtId="0" fontId="8" fillId="6" borderId="44" xfId="0" applyFont="1" applyFill="1" applyBorder="1" applyAlignment="1">
      <alignment/>
    </xf>
    <xf numFmtId="0" fontId="8" fillId="6" borderId="62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4" xfId="0" applyFont="1" applyBorder="1" applyAlignment="1">
      <alignment/>
    </xf>
    <xf numFmtId="0" fontId="8" fillId="6" borderId="24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75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51" xfId="0" applyFont="1" applyBorder="1" applyAlignment="1">
      <alignment/>
    </xf>
    <xf numFmtId="9" fontId="1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4" fontId="27" fillId="0" borderId="10" xfId="62" applyFont="1" applyBorder="1" applyAlignment="1">
      <alignment/>
    </xf>
    <xf numFmtId="0" fontId="48" fillId="0" borderId="0" xfId="0" applyFont="1" applyAlignment="1">
      <alignment/>
    </xf>
    <xf numFmtId="0" fontId="35" fillId="6" borderId="43" xfId="0" applyFont="1" applyFill="1" applyBorder="1" applyAlignment="1">
      <alignment horizontal="center" vertical="center" wrapText="1"/>
    </xf>
    <xf numFmtId="0" fontId="37" fillId="0" borderId="62" xfId="0" applyFont="1" applyBorder="1" applyAlignment="1">
      <alignment horizontal="center"/>
    </xf>
    <xf numFmtId="0" fontId="37" fillId="0" borderId="76" xfId="0" applyFont="1" applyBorder="1" applyAlignment="1">
      <alignment horizontal="right"/>
    </xf>
    <xf numFmtId="44" fontId="37" fillId="0" borderId="25" xfId="62" applyFont="1" applyBorder="1" applyAlignment="1">
      <alignment horizontal="center"/>
    </xf>
    <xf numFmtId="44" fontId="35" fillId="0" borderId="44" xfId="62" applyFont="1" applyBorder="1" applyAlignment="1">
      <alignment horizontal="center"/>
    </xf>
    <xf numFmtId="44" fontId="37" fillId="0" borderId="62" xfId="62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44" fontId="37" fillId="0" borderId="74" xfId="62" applyFont="1" applyBorder="1" applyAlignment="1">
      <alignment horizontal="center"/>
    </xf>
    <xf numFmtId="0" fontId="37" fillId="0" borderId="77" xfId="0" applyFont="1" applyBorder="1" applyAlignment="1">
      <alignment horizontal="left"/>
    </xf>
    <xf numFmtId="0" fontId="37" fillId="0" borderId="75" xfId="0" applyFont="1" applyBorder="1" applyAlignment="1">
      <alignment horizontal="center"/>
    </xf>
    <xf numFmtId="44" fontId="35" fillId="0" borderId="51" xfId="62" applyFont="1" applyBorder="1" applyAlignment="1">
      <alignment horizontal="center"/>
    </xf>
    <xf numFmtId="0" fontId="37" fillId="6" borderId="62" xfId="0" applyFont="1" applyFill="1" applyBorder="1" applyAlignment="1">
      <alignment horizontal="left"/>
    </xf>
    <xf numFmtId="0" fontId="37" fillId="6" borderId="76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6" borderId="74" xfId="0" applyFont="1" applyFill="1" applyBorder="1" applyAlignment="1">
      <alignment horizontal="left"/>
    </xf>
    <xf numFmtId="0" fontId="37" fillId="6" borderId="77" xfId="0" applyFont="1" applyFill="1" applyBorder="1" applyAlignment="1">
      <alignment horizontal="left"/>
    </xf>
    <xf numFmtId="0" fontId="37" fillId="0" borderId="51" xfId="0" applyFont="1" applyBorder="1" applyAlignment="1">
      <alignment horizontal="center"/>
    </xf>
    <xf numFmtId="0" fontId="35" fillId="6" borderId="41" xfId="0" applyFont="1" applyFill="1" applyBorder="1" applyAlignment="1">
      <alignment horizontal="center" vertical="center" wrapText="1"/>
    </xf>
    <xf numFmtId="0" fontId="35" fillId="6" borderId="42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/>
    </xf>
    <xf numFmtId="0" fontId="37" fillId="0" borderId="10" xfId="0" applyFont="1" applyBorder="1" applyAlignment="1">
      <alignment/>
    </xf>
    <xf numFmtId="44" fontId="37" fillId="0" borderId="10" xfId="62" applyFont="1" applyBorder="1" applyAlignment="1">
      <alignment/>
    </xf>
    <xf numFmtId="0" fontId="36" fillId="0" borderId="44" xfId="0" applyFont="1" applyBorder="1" applyAlignment="1">
      <alignment/>
    </xf>
    <xf numFmtId="0" fontId="37" fillId="0" borderId="47" xfId="0" applyFont="1" applyBorder="1" applyAlignment="1">
      <alignment/>
    </xf>
    <xf numFmtId="0" fontId="37" fillId="0" borderId="48" xfId="0" applyFont="1" applyBorder="1" applyAlignment="1">
      <alignment/>
    </xf>
    <xf numFmtId="44" fontId="37" fillId="0" borderId="48" xfId="62" applyFont="1" applyBorder="1" applyAlignment="1">
      <alignment/>
    </xf>
    <xf numFmtId="0" fontId="36" fillId="0" borderId="51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1" fillId="29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8" fillId="0" borderId="47" xfId="0" applyFont="1" applyFill="1" applyBorder="1" applyAlignment="1">
      <alignment horizontal="center"/>
    </xf>
    <xf numFmtId="44" fontId="8" fillId="6" borderId="78" xfId="62" applyFont="1" applyFill="1" applyBorder="1" applyAlignment="1">
      <alignment horizontal="center"/>
    </xf>
    <xf numFmtId="0" fontId="8" fillId="0" borderId="79" xfId="0" applyFont="1" applyBorder="1" applyAlignment="1">
      <alignment horizontal="right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0" fillId="6" borderId="15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9" fontId="42" fillId="0" borderId="0" xfId="56" applyFont="1" applyFill="1" applyBorder="1" applyAlignment="1">
      <alignment/>
    </xf>
    <xf numFmtId="0" fontId="50" fillId="6" borderId="80" xfId="52" applyFont="1" applyFill="1" applyBorder="1" applyAlignment="1">
      <alignment horizontal="center" vertical="center" wrapText="1"/>
      <protection/>
    </xf>
    <xf numFmtId="0" fontId="11" fillId="0" borderId="0" xfId="52">
      <alignment/>
      <protection/>
    </xf>
    <xf numFmtId="0" fontId="11" fillId="0" borderId="80" xfId="52" applyBorder="1" applyAlignment="1">
      <alignment vertical="center"/>
      <protection/>
    </xf>
    <xf numFmtId="2" fontId="11" fillId="0" borderId="80" xfId="52" applyNumberFormat="1" applyBorder="1">
      <alignment/>
      <protection/>
    </xf>
    <xf numFmtId="0" fontId="11" fillId="0" borderId="80" xfId="52" applyBorder="1">
      <alignment/>
      <protection/>
    </xf>
    <xf numFmtId="0" fontId="10" fillId="27" borderId="80" xfId="52" applyFont="1" applyFill="1" applyBorder="1" applyAlignment="1">
      <alignment vertical="center"/>
      <protection/>
    </xf>
    <xf numFmtId="44" fontId="11" fillId="27" borderId="80" xfId="62" applyFont="1" applyFill="1" applyBorder="1" applyAlignment="1">
      <alignment/>
    </xf>
    <xf numFmtId="0" fontId="11" fillId="0" borderId="0" xfId="52" applyBorder="1">
      <alignment/>
      <protection/>
    </xf>
    <xf numFmtId="0" fontId="51" fillId="0" borderId="0" xfId="52" applyFont="1" applyAlignment="1">
      <alignment horizontal="centerContinuous"/>
      <protection/>
    </xf>
    <xf numFmtId="0" fontId="11" fillId="0" borderId="41" xfId="52" applyBorder="1">
      <alignment/>
      <protection/>
    </xf>
    <xf numFmtId="0" fontId="10" fillId="6" borderId="42" xfId="52" applyFont="1" applyFill="1" applyBorder="1" applyAlignment="1">
      <alignment horizontal="center"/>
      <protection/>
    </xf>
    <xf numFmtId="0" fontId="10" fillId="6" borderId="43" xfId="52" applyFont="1" applyFill="1" applyBorder="1" applyAlignment="1">
      <alignment horizontal="center"/>
      <protection/>
    </xf>
    <xf numFmtId="0" fontId="10" fillId="6" borderId="24" xfId="52" applyFont="1" applyFill="1" applyBorder="1" applyAlignment="1">
      <alignment horizontal="left" vertical="center" wrapText="1"/>
      <protection/>
    </xf>
    <xf numFmtId="182" fontId="11" fillId="0" borderId="10" xfId="52" applyNumberFormat="1" applyBorder="1" applyAlignment="1">
      <alignment horizontal="center" vertical="center"/>
      <protection/>
    </xf>
    <xf numFmtId="182" fontId="11" fillId="0" borderId="44" xfId="52" applyNumberFormat="1" applyBorder="1" applyAlignment="1">
      <alignment horizontal="center" vertical="center"/>
      <protection/>
    </xf>
    <xf numFmtId="0" fontId="10" fillId="6" borderId="47" xfId="52" applyFont="1" applyFill="1" applyBorder="1" applyAlignment="1">
      <alignment horizontal="left" vertical="center" wrapText="1"/>
      <protection/>
    </xf>
    <xf numFmtId="0" fontId="10" fillId="0" borderId="0" xfId="53" applyFont="1">
      <alignment/>
      <protection/>
    </xf>
    <xf numFmtId="0" fontId="11" fillId="0" borderId="0" xfId="53">
      <alignment/>
      <protection/>
    </xf>
    <xf numFmtId="2" fontId="11" fillId="0" borderId="0" xfId="53" applyNumberForma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horizontal="center" textRotation="90" wrapText="1" shrinkToFit="1"/>
      <protection/>
    </xf>
    <xf numFmtId="2" fontId="5" fillId="0" borderId="0" xfId="53" applyNumberFormat="1" applyFont="1" applyAlignment="1">
      <alignment horizontal="center" textRotation="90" wrapText="1" shrinkToFit="1"/>
      <protection/>
    </xf>
    <xf numFmtId="0" fontId="11" fillId="0" borderId="0" xfId="53" applyFont="1">
      <alignment/>
      <protection/>
    </xf>
    <xf numFmtId="0" fontId="53" fillId="0" borderId="81" xfId="53" applyFont="1" applyBorder="1" applyAlignment="1">
      <alignment vertical="center"/>
      <protection/>
    </xf>
    <xf numFmtId="0" fontId="54" fillId="0" borderId="81" xfId="53" applyFont="1" applyFill="1" applyBorder="1" applyAlignment="1" applyProtection="1">
      <alignment horizontal="center" vertical="center"/>
      <protection/>
    </xf>
    <xf numFmtId="0" fontId="54" fillId="0" borderId="82" xfId="53" applyFont="1" applyFill="1" applyBorder="1" applyAlignment="1" applyProtection="1">
      <alignment horizontal="center" vertical="center" wrapText="1"/>
      <protection/>
    </xf>
    <xf numFmtId="0" fontId="52" fillId="0" borderId="34" xfId="53" applyFont="1" applyBorder="1" applyAlignment="1">
      <alignment vertical="center"/>
      <protection/>
    </xf>
    <xf numFmtId="0" fontId="52" fillId="0" borderId="53" xfId="53" applyFont="1" applyBorder="1" applyAlignment="1">
      <alignment vertical="center"/>
      <protection/>
    </xf>
    <xf numFmtId="0" fontId="52" fillId="0" borderId="56" xfId="53" applyFont="1" applyBorder="1" applyAlignment="1">
      <alignment vertical="center"/>
      <protection/>
    </xf>
    <xf numFmtId="0" fontId="52" fillId="0" borderId="36" xfId="53" applyFont="1" applyBorder="1" applyAlignment="1">
      <alignment vertical="center"/>
      <protection/>
    </xf>
    <xf numFmtId="0" fontId="52" fillId="0" borderId="10" xfId="53" applyFont="1" applyBorder="1" applyAlignment="1">
      <alignment vertical="center"/>
      <protection/>
    </xf>
    <xf numFmtId="0" fontId="52" fillId="0" borderId="0" xfId="53" applyFont="1" applyFill="1" applyBorder="1" applyAlignment="1">
      <alignment horizontal="right" vertical="center"/>
      <protection/>
    </xf>
    <xf numFmtId="0" fontId="10" fillId="0" borderId="0" xfId="53" applyFont="1" applyAlignment="1">
      <alignment horizontal="right"/>
      <protection/>
    </xf>
    <xf numFmtId="0" fontId="22" fillId="25" borderId="81" xfId="0" applyFont="1" applyFill="1" applyBorder="1" applyAlignment="1">
      <alignment horizontal="center"/>
    </xf>
    <xf numFmtId="0" fontId="8" fillId="6" borderId="83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center"/>
    </xf>
    <xf numFmtId="0" fontId="0" fillId="15" borderId="84" xfId="0" applyFill="1" applyBorder="1" applyAlignment="1">
      <alignment horizontal="center"/>
    </xf>
    <xf numFmtId="0" fontId="0" fillId="15" borderId="85" xfId="0" applyFill="1" applyBorder="1" applyAlignment="1">
      <alignment horizontal="center"/>
    </xf>
    <xf numFmtId="0" fontId="0" fillId="15" borderId="86" xfId="0" applyFill="1" applyBorder="1" applyAlignment="1">
      <alignment horizontal="center"/>
    </xf>
    <xf numFmtId="0" fontId="0" fillId="15" borderId="76" xfId="0" applyFill="1" applyBorder="1" applyAlignment="1">
      <alignment horizontal="center"/>
    </xf>
    <xf numFmtId="0" fontId="0" fillId="15" borderId="87" xfId="0" applyFill="1" applyBorder="1" applyAlignment="1">
      <alignment horizontal="center"/>
    </xf>
    <xf numFmtId="0" fontId="0" fillId="15" borderId="88" xfId="0" applyFill="1" applyBorder="1" applyAlignment="1">
      <alignment horizontal="center"/>
    </xf>
    <xf numFmtId="0" fontId="0" fillId="15" borderId="84" xfId="0" applyFill="1" applyBorder="1" applyAlignment="1">
      <alignment horizontal="left"/>
    </xf>
    <xf numFmtId="0" fontId="0" fillId="15" borderId="85" xfId="0" applyFill="1" applyBorder="1" applyAlignment="1">
      <alignment horizontal="left"/>
    </xf>
    <xf numFmtId="0" fontId="0" fillId="15" borderId="86" xfId="0" applyFill="1" applyBorder="1" applyAlignment="1">
      <alignment horizontal="left"/>
    </xf>
    <xf numFmtId="0" fontId="0" fillId="15" borderId="76" xfId="0" applyFill="1" applyBorder="1" applyAlignment="1">
      <alignment horizontal="left"/>
    </xf>
    <xf numFmtId="0" fontId="0" fillId="15" borderId="87" xfId="0" applyFill="1" applyBorder="1" applyAlignment="1">
      <alignment horizontal="left"/>
    </xf>
    <xf numFmtId="0" fontId="0" fillId="15" borderId="88" xfId="0" applyFill="1" applyBorder="1" applyAlignment="1">
      <alignment horizontal="left"/>
    </xf>
    <xf numFmtId="0" fontId="16" fillId="28" borderId="10" xfId="0" applyFont="1" applyFill="1" applyBorder="1" applyAlignment="1">
      <alignment horizontal="center"/>
    </xf>
    <xf numFmtId="0" fontId="20" fillId="25" borderId="33" xfId="0" applyFont="1" applyFill="1" applyBorder="1" applyAlignment="1">
      <alignment horizontal="left"/>
    </xf>
    <xf numFmtId="0" fontId="20" fillId="25" borderId="76" xfId="0" applyFont="1" applyFill="1" applyBorder="1" applyAlignment="1">
      <alignment horizontal="left"/>
    </xf>
    <xf numFmtId="0" fontId="20" fillId="25" borderId="25" xfId="0" applyFont="1" applyFill="1" applyBorder="1" applyAlignment="1">
      <alignment horizontal="left"/>
    </xf>
    <xf numFmtId="0" fontId="20" fillId="25" borderId="10" xfId="0" applyFont="1" applyFill="1" applyBorder="1" applyAlignment="1">
      <alignment horizontal="left"/>
    </xf>
    <xf numFmtId="0" fontId="8" fillId="6" borderId="41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8" fillId="6" borderId="89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/>
    </xf>
    <xf numFmtId="0" fontId="8" fillId="6" borderId="90" xfId="0" applyFont="1" applyFill="1" applyBorder="1" applyAlignment="1">
      <alignment horizontal="center"/>
    </xf>
    <xf numFmtId="0" fontId="1" fillId="6" borderId="91" xfId="0" applyFont="1" applyFill="1" applyBorder="1" applyAlignment="1">
      <alignment horizontal="center"/>
    </xf>
    <xf numFmtId="0" fontId="4" fillId="31" borderId="55" xfId="0" applyFont="1" applyFill="1" applyBorder="1" applyAlignment="1">
      <alignment horizontal="center" wrapText="1"/>
    </xf>
    <xf numFmtId="0" fontId="4" fillId="31" borderId="90" xfId="0" applyFont="1" applyFill="1" applyBorder="1" applyAlignment="1">
      <alignment horizontal="center" wrapText="1"/>
    </xf>
    <xf numFmtId="0" fontId="4" fillId="31" borderId="8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2" fillId="0" borderId="0" xfId="53" applyFont="1" applyAlignment="1" applyProtection="1">
      <alignment horizontal="center"/>
      <protection/>
    </xf>
    <xf numFmtId="0" fontId="52" fillId="0" borderId="0" xfId="53" applyFont="1" applyAlignment="1">
      <alignment horizontal="center"/>
      <protection/>
    </xf>
    <xf numFmtId="0" fontId="30" fillId="6" borderId="68" xfId="0" applyFont="1" applyFill="1" applyBorder="1" applyAlignment="1">
      <alignment horizontal="center" vertical="center" wrapText="1"/>
    </xf>
    <xf numFmtId="0" fontId="30" fillId="6" borderId="91" xfId="0" applyFont="1" applyFill="1" applyBorder="1" applyAlignment="1">
      <alignment horizontal="center" vertical="center" wrapText="1"/>
    </xf>
    <xf numFmtId="0" fontId="35" fillId="6" borderId="73" xfId="0" applyFont="1" applyFill="1" applyBorder="1" applyAlignment="1">
      <alignment horizontal="center" vertical="center" wrapText="1"/>
    </xf>
    <xf numFmtId="0" fontId="35" fillId="6" borderId="92" xfId="0" applyFont="1" applyFill="1" applyBorder="1" applyAlignment="1">
      <alignment horizontal="center" vertical="center" wrapText="1"/>
    </xf>
    <xf numFmtId="0" fontId="35" fillId="6" borderId="55" xfId="0" applyFont="1" applyFill="1" applyBorder="1" applyAlignment="1">
      <alignment horizontal="center"/>
    </xf>
    <xf numFmtId="0" fontId="35" fillId="6" borderId="90" xfId="0" applyFont="1" applyFill="1" applyBorder="1" applyAlignment="1">
      <alignment horizontal="center"/>
    </xf>
    <xf numFmtId="0" fontId="35" fillId="6" borderId="83" xfId="0" applyFont="1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6" fillId="28" borderId="0" xfId="0" applyFont="1" applyFill="1" applyBorder="1" applyAlignment="1">
      <alignment horizontal="center"/>
    </xf>
    <xf numFmtId="44" fontId="11" fillId="27" borderId="0" xfId="62" applyFont="1" applyFill="1" applyBorder="1" applyAlignment="1">
      <alignment/>
    </xf>
    <xf numFmtId="183" fontId="19" fillId="22" borderId="19" xfId="56" applyNumberFormat="1" applyFont="1" applyFill="1" applyBorder="1" applyAlignment="1">
      <alignment/>
    </xf>
    <xf numFmtId="0" fontId="93" fillId="0" borderId="0" xfId="0" applyFont="1" applyAlignment="1">
      <alignment/>
    </xf>
    <xf numFmtId="9" fontId="93" fillId="0" borderId="0" xfId="56" applyFont="1" applyAlignment="1">
      <alignment/>
    </xf>
    <xf numFmtId="9" fontId="93" fillId="0" borderId="0" xfId="0" applyNumberFormat="1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Cwiczenia 12.12" xfId="52"/>
    <cellStyle name="Normalny_ćwiczenia z Excela - rozw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Faktura nr 1
</a:t>
            </a:r>
          </a:p>
        </c:rich>
      </c:tx>
      <c:layout>
        <c:manualLayout>
          <c:xMode val="factor"/>
          <c:yMode val="factor"/>
          <c:x val="0.01875"/>
          <c:y val="-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225"/>
          <c:y val="0.14675"/>
          <c:w val="0.9465"/>
          <c:h val="0.817"/>
        </c:manualLayout>
      </c:layout>
      <c:bar3DChart>
        <c:barDir val="col"/>
        <c:grouping val="standard"/>
        <c:varyColors val="0"/>
        <c:ser>
          <c:idx val="0"/>
          <c:order val="0"/>
          <c:tx>
            <c:v>Do 
zapłaty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Tusz</c:v>
              </c:pt>
              <c:pt idx="1">
                <c:v>Toner</c:v>
              </c:pt>
              <c:pt idx="2">
                <c:v>Papier</c:v>
              </c:pt>
              <c:pt idx="3">
                <c:v>Papier</c:v>
              </c:pt>
              <c:pt idx="4">
                <c:v>Kreda</c:v>
              </c:pt>
            </c:strLit>
          </c:cat>
          <c:val>
            <c:numLit>
              <c:ptCount val="5"/>
              <c:pt idx="0">
                <c:v>2677.5</c:v>
              </c:pt>
              <c:pt idx="1">
                <c:v>3855.6</c:v>
              </c:pt>
              <c:pt idx="2">
                <c:v>454.75</c:v>
              </c:pt>
              <c:pt idx="3">
                <c:v>1945.26</c:v>
              </c:pt>
              <c:pt idx="4">
                <c:v>440.00000000000006</c:v>
              </c:pt>
            </c:numLit>
          </c:val>
          <c:shape val="box"/>
        </c:ser>
        <c:shape val="box"/>
        <c:axId val="26242969"/>
        <c:axId val="34860130"/>
        <c:axId val="45305715"/>
      </c:bar3D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860130"/>
        <c:crosses val="autoZero"/>
        <c:auto val="0"/>
        <c:lblOffset val="100"/>
        <c:tickLblSkip val="1"/>
        <c:noMultiLvlLbl val="0"/>
      </c:catAx>
      <c:valAx>
        <c:axId val="34860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242969"/>
        <c:crossesAt val="1"/>
        <c:crossBetween val="between"/>
        <c:dispUnits/>
      </c:valAx>
      <c:ser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86013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5"/>
          <c:order val="0"/>
          <c:tx>
            <c:v>RAZEM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CC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140</c:v>
              </c:pt>
              <c:pt idx="1">
                <c:v>350</c:v>
              </c:pt>
              <c:pt idx="2">
                <c:v>525</c:v>
              </c:pt>
              <c:pt idx="3">
                <c:v>200</c:v>
              </c:pt>
              <c:pt idx="4">
                <c:v>150</c:v>
              </c:pt>
              <c:pt idx="5">
                <c:v>35</c:v>
              </c:pt>
            </c:numLit>
          </c:val>
          <c:shape val="box"/>
        </c:ser>
        <c:shape val="box"/>
        <c:axId val="65252520"/>
        <c:axId val="50401769"/>
        <c:axId val="50962738"/>
      </c:bar3D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401769"/>
        <c:crosses val="autoZero"/>
        <c:auto val="1"/>
        <c:lblOffset val="100"/>
        <c:tickLblSkip val="6"/>
        <c:noMultiLvlLbl val="0"/>
      </c:catAx>
      <c:valAx>
        <c:axId val="50401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5252520"/>
        <c:crossesAt val="1"/>
        <c:crossBetween val="between"/>
        <c:dispUnits/>
      </c:valAx>
      <c:ser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401769"/>
        <c:crosses val="autoZero"/>
        <c:tickLblSkip val="1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v>IC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28</c:v>
              </c:pt>
              <c:pt idx="1">
                <c:v>70</c:v>
              </c:pt>
              <c:pt idx="2">
                <c:v>105</c:v>
              </c:pt>
              <c:pt idx="3">
                <c:v>42</c:v>
              </c:pt>
              <c:pt idx="4">
                <c:v>30</c:v>
              </c:pt>
              <c:pt idx="5">
                <c:v>5</c:v>
              </c:pt>
            </c:numLit>
          </c:val>
        </c:ser>
        <c:ser>
          <c:idx val="3"/>
          <c:order val="1"/>
          <c:tx>
            <c:v>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3"/>
          <c:order val="0"/>
          <c:tx>
            <c:v>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993366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032"/>
          <c:w val="0.79875"/>
          <c:h val="0.936"/>
        </c:manualLayout>
      </c:layout>
      <c:line3DChart>
        <c:grouping val="standard"/>
        <c:varyColors val="0"/>
        <c:ser>
          <c:idx val="0"/>
          <c:order val="0"/>
          <c:tx>
            <c:v>Radiany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9"/>
              <c:pt idx="0">
                <c:v>0</c:v>
              </c:pt>
              <c:pt idx="1">
                <c:v>0.17453292519943295</c:v>
              </c:pt>
              <c:pt idx="2">
                <c:v>0.3490658503988659</c:v>
              </c:pt>
              <c:pt idx="3">
                <c:v>0.5235987755982988</c:v>
              </c:pt>
              <c:pt idx="4">
                <c:v>0.6981317007977318</c:v>
              </c:pt>
              <c:pt idx="5">
                <c:v>0.8726646259971648</c:v>
              </c:pt>
              <c:pt idx="6">
                <c:v>1.0471975511965976</c:v>
              </c:pt>
              <c:pt idx="7">
                <c:v>1.2217304763960306</c:v>
              </c:pt>
              <c:pt idx="8">
                <c:v>1.3962634015954636</c:v>
              </c:pt>
              <c:pt idx="9">
                <c:v>1.5707963267948966</c:v>
              </c:pt>
              <c:pt idx="10">
                <c:v>1.7453292519943295</c:v>
              </c:pt>
              <c:pt idx="11">
                <c:v>1.9198621771937625</c:v>
              </c:pt>
              <c:pt idx="12">
                <c:v>2.0943951023931953</c:v>
              </c:pt>
              <c:pt idx="13">
                <c:v>2.2689280275926285</c:v>
              </c:pt>
              <c:pt idx="14">
                <c:v>2.443460952792061</c:v>
              </c:pt>
              <c:pt idx="15">
                <c:v>2.6179938779914944</c:v>
              </c:pt>
              <c:pt idx="16">
                <c:v>2.792526803190927</c:v>
              </c:pt>
              <c:pt idx="17">
                <c:v>2.9670597283903604</c:v>
              </c:pt>
              <c:pt idx="18">
                <c:v>3.141592653589793</c:v>
              </c:pt>
            </c:numLit>
          </c:val>
          <c:smooth val="0"/>
        </c:ser>
        <c:ser>
          <c:idx val="1"/>
          <c:order val="1"/>
          <c:tx>
            <c:v>sin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  <c:pt idx="11">
                <c:v>110</c:v>
              </c:pt>
              <c:pt idx="12">
                <c:v>120</c:v>
              </c:pt>
              <c:pt idx="13">
                <c:v>130</c:v>
              </c:pt>
              <c:pt idx="14">
                <c:v>140</c:v>
              </c:pt>
              <c:pt idx="15">
                <c:v>150</c:v>
              </c:pt>
              <c:pt idx="16">
                <c:v>160</c:v>
              </c:pt>
              <c:pt idx="17">
                <c:v>170</c:v>
              </c:pt>
              <c:pt idx="18">
                <c:v>180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0.17364817766693033</c:v>
              </c:pt>
              <c:pt idx="2">
                <c:v>0.3420201433256687</c:v>
              </c:pt>
              <c:pt idx="3">
                <c:v>0.49999999999999994</c:v>
              </c:pt>
              <c:pt idx="4">
                <c:v>0.6427876096865393</c:v>
              </c:pt>
              <c:pt idx="5">
                <c:v>0.766044443118978</c:v>
              </c:pt>
              <c:pt idx="6">
                <c:v>0.8660254037844386</c:v>
              </c:pt>
              <c:pt idx="7">
                <c:v>0.9396926207859083</c:v>
              </c:pt>
              <c:pt idx="8">
                <c:v>0.984807753012208</c:v>
              </c:pt>
              <c:pt idx="9">
                <c:v>1</c:v>
              </c:pt>
              <c:pt idx="10">
                <c:v>0.984807753012208</c:v>
              </c:pt>
              <c:pt idx="11">
                <c:v>0.9396926207859084</c:v>
              </c:pt>
              <c:pt idx="12">
                <c:v>0.8660254037844387</c:v>
              </c:pt>
              <c:pt idx="13">
                <c:v>0.766044443118978</c:v>
              </c:pt>
              <c:pt idx="14">
                <c:v>0.6427876096865395</c:v>
              </c:pt>
              <c:pt idx="15">
                <c:v>0.49999999999999994</c:v>
              </c:pt>
              <c:pt idx="16">
                <c:v>0.3420201433256689</c:v>
              </c:pt>
              <c:pt idx="17">
                <c:v>0.17364817766693028</c:v>
              </c:pt>
              <c:pt idx="18">
                <c:v>1.22514845490862E-16</c:v>
              </c:pt>
            </c:numLit>
          </c:val>
          <c:smooth val="0"/>
        </c:ser>
        <c:ser>
          <c:idx val="2"/>
          <c:order val="2"/>
          <c:tx>
            <c:v>cos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  <c:pt idx="11">
                <c:v>110</c:v>
              </c:pt>
              <c:pt idx="12">
                <c:v>120</c:v>
              </c:pt>
              <c:pt idx="13">
                <c:v>130</c:v>
              </c:pt>
              <c:pt idx="14">
                <c:v>140</c:v>
              </c:pt>
              <c:pt idx="15">
                <c:v>150</c:v>
              </c:pt>
              <c:pt idx="16">
                <c:v>160</c:v>
              </c:pt>
              <c:pt idx="17">
                <c:v>170</c:v>
              </c:pt>
              <c:pt idx="18">
                <c:v>180</c:v>
              </c:pt>
            </c:numLit>
          </c:cat>
          <c:val>
            <c:numLit>
              <c:ptCount val="19"/>
              <c:pt idx="0">
                <c:v>1</c:v>
              </c:pt>
              <c:pt idx="1">
                <c:v>0.984807753012208</c:v>
              </c:pt>
              <c:pt idx="2">
                <c:v>0.9396926207859084</c:v>
              </c:pt>
              <c:pt idx="3">
                <c:v>0.8660254037844387</c:v>
              </c:pt>
              <c:pt idx="4">
                <c:v>0.766044443118978</c:v>
              </c:pt>
              <c:pt idx="5">
                <c:v>0.6427876096865394</c:v>
              </c:pt>
              <c:pt idx="6">
                <c:v>0.5000000000000001</c:v>
              </c:pt>
              <c:pt idx="7">
                <c:v>0.3420201433256688</c:v>
              </c:pt>
              <c:pt idx="8">
                <c:v>0.17364817766693041</c:v>
              </c:pt>
              <c:pt idx="9">
                <c:v>6.1257422745431E-17</c:v>
              </c:pt>
              <c:pt idx="10">
                <c:v>-0.1736481776669303</c:v>
              </c:pt>
              <c:pt idx="11">
                <c:v>-0.3420201433256687</c:v>
              </c:pt>
              <c:pt idx="12">
                <c:v>-0.4999999999999998</c:v>
              </c:pt>
              <c:pt idx="13">
                <c:v>-0.6427876096865394</c:v>
              </c:pt>
              <c:pt idx="14">
                <c:v>-0.7660444431189779</c:v>
              </c:pt>
              <c:pt idx="15">
                <c:v>-0.8660254037844387</c:v>
              </c:pt>
              <c:pt idx="16">
                <c:v>-0.9396926207859083</c:v>
              </c:pt>
              <c:pt idx="17">
                <c:v>-0.984807753012208</c:v>
              </c:pt>
              <c:pt idx="18">
                <c:v>-1</c:v>
              </c:pt>
            </c:numLit>
          </c:val>
          <c:smooth val="0"/>
        </c:ser>
        <c:axId val="56011459"/>
        <c:axId val="34341084"/>
        <c:axId val="40634301"/>
      </c:line3D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 val="autoZero"/>
        <c:auto val="1"/>
        <c:lblOffset val="100"/>
        <c:tickLblSkip val="2"/>
        <c:noMultiLvlLbl val="0"/>
      </c:catAx>
      <c:valAx>
        <c:axId val="34341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11459"/>
        <c:crossesAt val="1"/>
        <c:crossBetween val="midCat"/>
        <c:dispUnits/>
        <c:majorUnit val="0.5"/>
      </c:valAx>
      <c:serAx>
        <c:axId val="40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41084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408"/>
          <c:w val="0.1427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15625"/>
          <c:w val="0.54925"/>
          <c:h val="0.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6!$B$19:$B$25</c:f>
              <c:strCache/>
            </c:strRef>
          </c:cat>
          <c:val>
            <c:numRef>
              <c:f>6!$C$19:$C$25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45"/>
          <c:w val="0.9435"/>
          <c:h val="0.82175"/>
        </c:manualLayout>
      </c:layout>
      <c:bar3DChart>
        <c:barDir val="col"/>
        <c:grouping val="clustered"/>
        <c:varyColors val="0"/>
        <c:ser>
          <c:idx val="0"/>
          <c:order val="0"/>
          <c:tx>
            <c:v>Cena w USD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Opel</c:v>
              </c:pt>
              <c:pt idx="1">
                <c:v>Ford</c:v>
              </c:pt>
              <c:pt idx="2">
                <c:v>Mazda</c:v>
              </c:pt>
              <c:pt idx="3">
                <c:v>Toyota</c:v>
              </c:pt>
              <c:pt idx="4">
                <c:v>Volvo</c:v>
              </c:pt>
              <c:pt idx="5">
                <c:v>BMW</c:v>
              </c:pt>
              <c:pt idx="6">
                <c:v>VW</c:v>
              </c:pt>
            </c:strLit>
          </c:cat>
          <c:val>
            <c:numLit>
              <c:ptCount val="7"/>
              <c:pt idx="0">
                <c:v>18630</c:v>
              </c:pt>
              <c:pt idx="1">
                <c:v>17521</c:v>
              </c:pt>
              <c:pt idx="2">
                <c:v>18323</c:v>
              </c:pt>
              <c:pt idx="3">
                <c:v>16520</c:v>
              </c:pt>
              <c:pt idx="4">
                <c:v>30120</c:v>
              </c:pt>
              <c:pt idx="5">
                <c:v>32120</c:v>
              </c:pt>
              <c:pt idx="6">
                <c:v>20862</c:v>
              </c:pt>
            </c:numLit>
          </c:val>
          <c:shape val="box"/>
        </c:ser>
        <c:shape val="box"/>
        <c:axId val="5098252"/>
        <c:axId val="45884269"/>
      </c:bar3D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5"/>
          <c:y val="0.4105"/>
          <c:w val="0.57775"/>
          <c:h val="0.28475"/>
        </c:manualLayout>
      </c:layout>
      <c:pie3DChart>
        <c:varyColors val="1"/>
        <c:ser>
          <c:idx val="1"/>
          <c:order val="0"/>
          <c:tx>
            <c:v>Cena w zł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9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135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Opel</c:v>
              </c:pt>
              <c:pt idx="1">
                <c:v>Ford</c:v>
              </c:pt>
              <c:pt idx="2">
                <c:v>Mazda</c:v>
              </c:pt>
              <c:pt idx="3">
                <c:v>Toyota</c:v>
              </c:pt>
              <c:pt idx="4">
                <c:v>Volvo</c:v>
              </c:pt>
              <c:pt idx="5">
                <c:v>BMW</c:v>
              </c:pt>
              <c:pt idx="6">
                <c:v>VW</c:v>
              </c:pt>
            </c:strLit>
          </c:cat>
          <c:val>
            <c:numLit>
              <c:ptCount val="7"/>
              <c:pt idx="0">
                <c:v>83835</c:v>
              </c:pt>
              <c:pt idx="1">
                <c:v>78844.5</c:v>
              </c:pt>
              <c:pt idx="2">
                <c:v>82453.5</c:v>
              </c:pt>
              <c:pt idx="3">
                <c:v>74340</c:v>
              </c:pt>
              <c:pt idx="4">
                <c:v>135540</c:v>
              </c:pt>
              <c:pt idx="5">
                <c:v>144540</c:v>
              </c:pt>
              <c:pt idx="6">
                <c:v>93879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Wpłaty klas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view3D>
      <c:rotX val="32"/>
      <c:rotY val="19"/>
      <c:depthPercent val="100"/>
      <c:rAngAx val="0"/>
      <c:perspective val="30"/>
    </c:view3D>
    <c:plotArea>
      <c:layout>
        <c:manualLayout>
          <c:xMode val="edge"/>
          <c:yMode val="edge"/>
          <c:x val="0.0475"/>
          <c:y val="0.1395"/>
          <c:w val="0.9525"/>
          <c:h val="0.81925"/>
        </c:manualLayout>
      </c:layout>
      <c:bar3DChart>
        <c:barDir val="col"/>
        <c:grouping val="standard"/>
        <c:varyColors val="0"/>
        <c:ser>
          <c:idx val="0"/>
          <c:order val="0"/>
          <c:tx>
            <c:v>Klasa 1 "A"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5052.599999999999</c:v>
              </c:pt>
              <c:pt idx="1">
                <c:v>5533.799999999999</c:v>
              </c:pt>
              <c:pt idx="2">
                <c:v>5052.599999999999</c:v>
              </c:pt>
              <c:pt idx="3">
                <c:v>4090.2</c:v>
              </c:pt>
              <c:pt idx="4">
                <c:v>5052.599999999999</c:v>
              </c:pt>
              <c:pt idx="5">
                <c:v>4571.4</c:v>
              </c:pt>
              <c:pt idx="6">
                <c:v>4330.8</c:v>
              </c:pt>
              <c:pt idx="7">
                <c:v>4571.4</c:v>
              </c:pt>
              <c:pt idx="8">
                <c:v>5293.2</c:v>
              </c:pt>
              <c:pt idx="9">
                <c:v>5533.799999999999</c:v>
              </c:pt>
            </c:numLit>
          </c:val>
          <c:shape val="box"/>
        </c:ser>
        <c:ser>
          <c:idx val="1"/>
          <c:order val="1"/>
          <c:tx>
            <c:v>Klasa 1 "B"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5894.7</c:v>
              </c:pt>
              <c:pt idx="1">
                <c:v>6456.099999999999</c:v>
              </c:pt>
              <c:pt idx="2">
                <c:v>5894.7</c:v>
              </c:pt>
              <c:pt idx="3">
                <c:v>4771.9</c:v>
              </c:pt>
              <c:pt idx="4">
                <c:v>5894.7</c:v>
              </c:pt>
              <c:pt idx="5">
                <c:v>5333.299999999999</c:v>
              </c:pt>
              <c:pt idx="6">
                <c:v>5052.599999999999</c:v>
              </c:pt>
              <c:pt idx="7">
                <c:v>5333.299999999999</c:v>
              </c:pt>
              <c:pt idx="8">
                <c:v>6175.4</c:v>
              </c:pt>
              <c:pt idx="9">
                <c:v>6456.099999999999</c:v>
              </c:pt>
            </c:numLit>
          </c:val>
          <c:shape val="box"/>
        </c:ser>
        <c:ser>
          <c:idx val="2"/>
          <c:order val="2"/>
          <c:tx>
            <c:v>Klasa 1 "C"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4842.075</c:v>
              </c:pt>
              <c:pt idx="1">
                <c:v>5303.224999999999</c:v>
              </c:pt>
              <c:pt idx="2">
                <c:v>4842.075</c:v>
              </c:pt>
              <c:pt idx="3">
                <c:v>3919.7749999999996</c:v>
              </c:pt>
              <c:pt idx="4">
                <c:v>4842.075</c:v>
              </c:pt>
              <c:pt idx="5">
                <c:v>4380.925</c:v>
              </c:pt>
              <c:pt idx="6">
                <c:v>4150.349999999999</c:v>
              </c:pt>
              <c:pt idx="7">
                <c:v>4380.925</c:v>
              </c:pt>
              <c:pt idx="8">
                <c:v>5072.65</c:v>
              </c:pt>
              <c:pt idx="9">
                <c:v>5303.224999999999</c:v>
              </c:pt>
            </c:numLit>
          </c:val>
          <c:shape val="box"/>
        </c:ser>
        <c:ser>
          <c:idx val="3"/>
          <c:order val="3"/>
          <c:tx>
            <c:v>Klasa 1 "D"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4421.025</c:v>
              </c:pt>
              <c:pt idx="1">
                <c:v>4842.075</c:v>
              </c:pt>
              <c:pt idx="2">
                <c:v>4421.025</c:v>
              </c:pt>
              <c:pt idx="3">
                <c:v>3578.9249999999997</c:v>
              </c:pt>
              <c:pt idx="4">
                <c:v>4421.025</c:v>
              </c:pt>
              <c:pt idx="5">
                <c:v>3999.975</c:v>
              </c:pt>
              <c:pt idx="6">
                <c:v>3789.45</c:v>
              </c:pt>
              <c:pt idx="7">
                <c:v>3999.975</c:v>
              </c:pt>
              <c:pt idx="8">
                <c:v>4631.55</c:v>
              </c:pt>
              <c:pt idx="9">
                <c:v>4842.075</c:v>
              </c:pt>
            </c:numLit>
          </c:val>
          <c:shape val="box"/>
        </c:ser>
        <c:shape val="box"/>
        <c:axId val="10305238"/>
        <c:axId val="25638279"/>
        <c:axId val="29417920"/>
      </c:bar3D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638279"/>
        <c:crosses val="autoZero"/>
        <c:auto val="0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305238"/>
        <c:crossesAt val="1"/>
        <c:crossBetween val="between"/>
        <c:dispUnits/>
      </c:valAx>
      <c:ser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6382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038"/>
          <c:w val="0.235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Wpłaty miesięczne klas.</a:t>
            </a:r>
          </a:p>
        </c:rich>
      </c:tx>
      <c:layout>
        <c:manualLayout>
          <c:xMode val="factor"/>
          <c:yMode val="factor"/>
          <c:x val="-0.17675"/>
          <c:y val="-0.01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4585"/>
          <c:w val="0.327"/>
          <c:h val="0.21125"/>
        </c:manualLayout>
      </c:layout>
      <c:pie3DChart>
        <c:varyColors val="1"/>
        <c:ser>
          <c:idx val="0"/>
          <c:order val="0"/>
          <c:tx>
            <c:v>Co miesiac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6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0</c:v>
              </c:pt>
              <c:pt idx="1">
                <c:v>20231.4</c:v>
              </c:pt>
              <c:pt idx="2">
                <c:v>22158.199999999997</c:v>
              </c:pt>
              <c:pt idx="3">
                <c:v>20231.4</c:v>
              </c:pt>
              <c:pt idx="4">
                <c:v>16377.799999999997</c:v>
              </c:pt>
              <c:pt idx="5">
                <c:v>20231.4</c:v>
              </c:pt>
              <c:pt idx="6">
                <c:v>18304.6</c:v>
              </c:pt>
              <c:pt idx="7">
                <c:v>17341.2</c:v>
              </c:pt>
              <c:pt idx="8">
                <c:v>18304.6</c:v>
              </c:pt>
              <c:pt idx="9">
                <c:v>21194.8</c:v>
              </c:pt>
              <c:pt idx="10">
                <c:v>22158.199999999997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"/>
          <c:w val="0.22975"/>
          <c:h val="0.9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Wpłaty klas 1 "A", 1 "B", 1 "C"</a:t>
            </a:r>
          </a:p>
        </c:rich>
      </c:tx>
      <c:layout>
        <c:manualLayout>
          <c:xMode val="factor"/>
          <c:yMode val="factor"/>
          <c:x val="0.00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055"/>
          <c:w val="0.728"/>
          <c:h val="0.61975"/>
        </c:manualLayout>
      </c:layout>
      <c:lineChart>
        <c:grouping val="stacked"/>
        <c:varyColors val="0"/>
        <c:ser>
          <c:idx val="0"/>
          <c:order val="0"/>
          <c:tx>
            <c:v>Klasa 1 "A"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24</c:v>
              </c:pt>
              <c:pt idx="1">
                <c:v>5052.599999999999</c:v>
              </c:pt>
              <c:pt idx="2">
                <c:v>5533.799999999999</c:v>
              </c:pt>
              <c:pt idx="3">
                <c:v>5052.599999999999</c:v>
              </c:pt>
              <c:pt idx="4">
                <c:v>4090.2</c:v>
              </c:pt>
              <c:pt idx="5">
                <c:v>5052.599999999999</c:v>
              </c:pt>
              <c:pt idx="6">
                <c:v>4571.4</c:v>
              </c:pt>
              <c:pt idx="7">
                <c:v>4330.8</c:v>
              </c:pt>
              <c:pt idx="8">
                <c:v>4571.4</c:v>
              </c:pt>
              <c:pt idx="9">
                <c:v>5293.2</c:v>
              </c:pt>
              <c:pt idx="10">
                <c:v>5533.799999999999</c:v>
              </c:pt>
            </c:numLit>
          </c:val>
          <c:smooth val="0"/>
        </c:ser>
        <c:ser>
          <c:idx val="1"/>
          <c:order val="1"/>
          <c:tx>
            <c:v>Klasa 1 "B"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28</c:v>
              </c:pt>
              <c:pt idx="1">
                <c:v>5894.7</c:v>
              </c:pt>
              <c:pt idx="2">
                <c:v>6456.099999999999</c:v>
              </c:pt>
              <c:pt idx="3">
                <c:v>5894.7</c:v>
              </c:pt>
              <c:pt idx="4">
                <c:v>4771.9</c:v>
              </c:pt>
              <c:pt idx="5">
                <c:v>5894.7</c:v>
              </c:pt>
              <c:pt idx="6">
                <c:v>5333.299999999999</c:v>
              </c:pt>
              <c:pt idx="7">
                <c:v>5052.599999999999</c:v>
              </c:pt>
              <c:pt idx="8">
                <c:v>5333.299999999999</c:v>
              </c:pt>
              <c:pt idx="9">
                <c:v>6175.4</c:v>
              </c:pt>
              <c:pt idx="10">
                <c:v>6456.099999999999</c:v>
              </c:pt>
            </c:numLit>
          </c:val>
          <c:smooth val="0"/>
        </c:ser>
        <c:ser>
          <c:idx val="2"/>
          <c:order val="2"/>
          <c:tx>
            <c:v>Klasa 1 "C"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23</c:v>
              </c:pt>
              <c:pt idx="1">
                <c:v>4842.075</c:v>
              </c:pt>
              <c:pt idx="2">
                <c:v>5303.224999999999</c:v>
              </c:pt>
              <c:pt idx="3">
                <c:v>4842.075</c:v>
              </c:pt>
              <c:pt idx="4">
                <c:v>3919.7749999999996</c:v>
              </c:pt>
              <c:pt idx="5">
                <c:v>4842.075</c:v>
              </c:pt>
              <c:pt idx="6">
                <c:v>4380.925</c:v>
              </c:pt>
              <c:pt idx="7">
                <c:v>4150.349999999999</c:v>
              </c:pt>
              <c:pt idx="8">
                <c:v>4380.925</c:v>
              </c:pt>
              <c:pt idx="9">
                <c:v>5072.65</c:v>
              </c:pt>
              <c:pt idx="10">
                <c:v>5303.224999999999</c:v>
              </c:pt>
            </c:numLit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Miesiąc wpłaty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041290"/>
        <c:crosses val="autoZero"/>
        <c:auto val="0"/>
        <c:lblOffset val="100"/>
        <c:tickLblSkip val="2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Kwota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434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435"/>
          <c:w val="0.174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1525"/>
          <c:w val="0.951"/>
          <c:h val="0.80875"/>
        </c:manualLayout>
      </c:layout>
      <c:bar3DChart>
        <c:barDir val="col"/>
        <c:grouping val="clustered"/>
        <c:varyColors val="0"/>
        <c:ser>
          <c:idx val="0"/>
          <c:order val="0"/>
          <c:tx>
            <c:v>Kwota łączna wpłaty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Bajger</c:v>
              </c:pt>
              <c:pt idx="1">
                <c:v>Basista</c:v>
              </c:pt>
              <c:pt idx="2">
                <c:v>Cebula</c:v>
              </c:pt>
              <c:pt idx="3">
                <c:v>Moc</c:v>
              </c:pt>
            </c:strLit>
          </c:cat>
          <c:val>
            <c:numLit>
              <c:ptCount val="4"/>
              <c:pt idx="0">
                <c:v>114</c:v>
              </c:pt>
              <c:pt idx="1">
                <c:v>111</c:v>
              </c:pt>
              <c:pt idx="2">
                <c:v>110</c:v>
              </c:pt>
              <c:pt idx="3">
                <c:v>142</c:v>
              </c:pt>
            </c:numLit>
          </c:val>
          <c:shape val="box"/>
        </c:ser>
        <c:shape val="box"/>
        <c:axId val="37936155"/>
        <c:axId val="5881076"/>
      </c:bar3D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1076"/>
        <c:crosses val="autoZero"/>
        <c:auto val="0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IA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24</c:v>
              </c:pt>
              <c:pt idx="1">
                <c:v>60</c:v>
              </c:pt>
              <c:pt idx="2">
                <c:v>90</c:v>
              </c:pt>
              <c:pt idx="3">
                <c:v>36</c:v>
              </c:pt>
              <c:pt idx="4">
                <c:v>60</c:v>
              </c:pt>
              <c:pt idx="5">
                <c:v>10</c:v>
              </c:pt>
            </c:numLit>
          </c:val>
          <c:shape val="box"/>
        </c:ser>
        <c:ser>
          <c:idx val="1"/>
          <c:order val="1"/>
          <c:tx>
            <c:v>IB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20</c:v>
              </c:pt>
              <c:pt idx="1">
                <c:v>50</c:v>
              </c:pt>
              <c:pt idx="2">
                <c:v>75</c:v>
              </c:pt>
              <c:pt idx="3">
                <c:v>87</c:v>
              </c:pt>
              <c:pt idx="4">
                <c:v>40</c:v>
              </c:pt>
              <c:pt idx="5">
                <c:v>8</c:v>
              </c:pt>
            </c:numLit>
          </c:val>
          <c:shape val="box"/>
        </c:ser>
        <c:ser>
          <c:idx val="2"/>
          <c:order val="2"/>
          <c:tx>
            <c:v>IC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28</c:v>
              </c:pt>
              <c:pt idx="1">
                <c:v>70</c:v>
              </c:pt>
              <c:pt idx="2">
                <c:v>105</c:v>
              </c:pt>
              <c:pt idx="3">
                <c:v>42</c:v>
              </c:pt>
              <c:pt idx="4">
                <c:v>30</c:v>
              </c:pt>
              <c:pt idx="5">
                <c:v>5</c:v>
              </c:pt>
            </c:numLit>
          </c:val>
          <c:shape val="box"/>
        </c:ser>
        <c:ser>
          <c:idx val="3"/>
          <c:order val="3"/>
          <c:tx>
            <c:v>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  <c:shape val="box"/>
        </c:ser>
        <c:ser>
          <c:idx val="4"/>
          <c:order val="4"/>
          <c:tx>
            <c:v>IE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36</c:v>
              </c:pt>
              <c:pt idx="1">
                <c:v>90</c:v>
              </c:pt>
              <c:pt idx="2">
                <c:v>135</c:v>
              </c:pt>
              <c:pt idx="3">
                <c:v>19</c:v>
              </c:pt>
              <c:pt idx="4">
                <c:v>0</c:v>
              </c:pt>
              <c:pt idx="5">
                <c:v>0</c:v>
              </c:pt>
            </c:numLit>
          </c:val>
          <c:shape val="box"/>
        </c:ser>
        <c:shape val="box"/>
        <c:axId val="52929685"/>
        <c:axId val="6605118"/>
        <c:axId val="59446063"/>
      </c:bar3D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At val="1"/>
        <c:crossBetween val="between"/>
        <c:dispUnits/>
      </c:valAx>
      <c:serAx>
        <c:axId val="5944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05118"/>
        <c:crosses val="autoZero"/>
        <c:tickLblSkip val="9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3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76200</xdr:rowOff>
    </xdr:from>
    <xdr:to>
      <xdr:col>7</xdr:col>
      <xdr:colOff>857250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2971800" y="2209800"/>
        <a:ext cx="36576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8</xdr:row>
      <xdr:rowOff>0</xdr:rowOff>
    </xdr:from>
    <xdr:to>
      <xdr:col>10</xdr:col>
      <xdr:colOff>552450</xdr:colOff>
      <xdr:row>29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233" t="18945" r="62187" b="53027"/>
        <a:stretch>
          <a:fillRect/>
        </a:stretch>
      </xdr:blipFill>
      <xdr:spPr>
        <a:xfrm>
          <a:off x="1819275" y="1600200"/>
          <a:ext cx="6381750" cy="439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514350</xdr:colOff>
      <xdr:row>39</xdr:row>
      <xdr:rowOff>19050</xdr:rowOff>
    </xdr:from>
    <xdr:to>
      <xdr:col>10</xdr:col>
      <xdr:colOff>638175</xdr:colOff>
      <xdr:row>49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5390" t="44042" r="61483" b="41894"/>
        <a:stretch>
          <a:fillRect/>
        </a:stretch>
      </xdr:blipFill>
      <xdr:spPr>
        <a:xfrm>
          <a:off x="1885950" y="7820025"/>
          <a:ext cx="6400800" cy="2171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11</xdr:row>
      <xdr:rowOff>28575</xdr:rowOff>
    </xdr:from>
    <xdr:to>
      <xdr:col>21</xdr:col>
      <xdr:colOff>142875</xdr:colOff>
      <xdr:row>36</xdr:row>
      <xdr:rowOff>123825</xdr:rowOff>
    </xdr:to>
    <xdr:graphicFrame>
      <xdr:nvGraphicFramePr>
        <xdr:cNvPr id="1" name="Chart 3"/>
        <xdr:cNvGraphicFramePr/>
      </xdr:nvGraphicFramePr>
      <xdr:xfrm>
        <a:off x="7734300" y="2495550"/>
        <a:ext cx="78676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190500</xdr:rowOff>
    </xdr:from>
    <xdr:to>
      <xdr:col>4</xdr:col>
      <xdr:colOff>704850</xdr:colOff>
      <xdr:row>27</xdr:row>
      <xdr:rowOff>19050</xdr:rowOff>
    </xdr:to>
    <xdr:graphicFrame>
      <xdr:nvGraphicFramePr>
        <xdr:cNvPr id="1" name="Chart 1025"/>
        <xdr:cNvGraphicFramePr/>
      </xdr:nvGraphicFramePr>
      <xdr:xfrm>
        <a:off x="314325" y="3105150"/>
        <a:ext cx="3733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790575</xdr:colOff>
      <xdr:row>13</xdr:row>
      <xdr:rowOff>66675</xdr:rowOff>
    </xdr:from>
    <xdr:to>
      <xdr:col>9</xdr:col>
      <xdr:colOff>38100</xdr:colOff>
      <xdr:row>27</xdr:row>
      <xdr:rowOff>28575</xdr:rowOff>
    </xdr:to>
    <xdr:graphicFrame>
      <xdr:nvGraphicFramePr>
        <xdr:cNvPr id="2" name="Chart 1026"/>
        <xdr:cNvGraphicFramePr/>
      </xdr:nvGraphicFramePr>
      <xdr:xfrm>
        <a:off x="4133850" y="3181350"/>
        <a:ext cx="3429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142875</xdr:rowOff>
    </xdr:from>
    <xdr:to>
      <xdr:col>13</xdr:col>
      <xdr:colOff>504825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362700" y="142875"/>
        <a:ext cx="3590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19</xdr:row>
      <xdr:rowOff>0</xdr:rowOff>
    </xdr:from>
    <xdr:to>
      <xdr:col>13</xdr:col>
      <xdr:colOff>266700</xdr:colOff>
      <xdr:row>31</xdr:row>
      <xdr:rowOff>85725</xdr:rowOff>
    </xdr:to>
    <xdr:graphicFrame>
      <xdr:nvGraphicFramePr>
        <xdr:cNvPr id="2" name="Chart 5"/>
        <xdr:cNvGraphicFramePr/>
      </xdr:nvGraphicFramePr>
      <xdr:xfrm>
        <a:off x="5695950" y="4429125"/>
        <a:ext cx="40195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38100</xdr:rowOff>
    </xdr:from>
    <xdr:to>
      <xdr:col>7</xdr:col>
      <xdr:colOff>152400</xdr:colOff>
      <xdr:row>31</xdr:row>
      <xdr:rowOff>142875</xdr:rowOff>
    </xdr:to>
    <xdr:graphicFrame>
      <xdr:nvGraphicFramePr>
        <xdr:cNvPr id="3" name="Chart 7"/>
        <xdr:cNvGraphicFramePr/>
      </xdr:nvGraphicFramePr>
      <xdr:xfrm>
        <a:off x="361950" y="4867275"/>
        <a:ext cx="5057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8</xdr:col>
      <xdr:colOff>104775</xdr:colOff>
      <xdr:row>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43325" y="19050"/>
          <a:ext cx="2828925" cy="1076325"/>
        </a:xfrm>
        <a:prstGeom prst="rect">
          <a:avLst/>
        </a:prstGeom>
        <a:solidFill>
          <a:srgbClr val="FFFFCC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Jeśli chcesz wiedzieć ile osób zdaje maturę z poszczególnych przedmiotów w części pisemnej i ustnej to wstaw odpowiednie formuły w komórkach C 26, C 27, E 26 i E 27</a:t>
          </a:r>
        </a:p>
      </xdr:txBody>
    </xdr:sp>
    <xdr:clientData/>
  </xdr:twoCellAnchor>
  <xdr:twoCellAnchor editAs="oneCell">
    <xdr:from>
      <xdr:col>4</xdr:col>
      <xdr:colOff>371475</xdr:colOff>
      <xdr:row>5</xdr:row>
      <xdr:rowOff>152400</xdr:rowOff>
    </xdr:from>
    <xdr:to>
      <xdr:col>7</xdr:col>
      <xdr:colOff>428625</xdr:colOff>
      <xdr:row>18</xdr:row>
      <xdr:rowOff>47625</xdr:rowOff>
    </xdr:to>
    <xdr:pic>
      <xdr:nvPicPr>
        <xdr:cNvPr id="2" name="Picture 2" descr="PE0148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219200"/>
          <a:ext cx="21145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14</xdr:row>
      <xdr:rowOff>9525</xdr:rowOff>
    </xdr:from>
    <xdr:to>
      <xdr:col>11</xdr:col>
      <xdr:colOff>371475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467225" y="2809875"/>
        <a:ext cx="3952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graphicFrame>
      <xdr:nvGraphicFramePr>
        <xdr:cNvPr id="1" name="Chart 15"/>
        <xdr:cNvGraphicFramePr/>
      </xdr:nvGraphicFramePr>
      <xdr:xfrm>
        <a:off x="0" y="0"/>
        <a:ext cx="283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2" name="Chart 16"/>
        <xdr:cNvGraphicFramePr/>
      </xdr:nvGraphicFramePr>
      <xdr:xfrm>
        <a:off x="2838450" y="0"/>
        <a:ext cx="160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graphicFrame>
      <xdr:nvGraphicFramePr>
        <xdr:cNvPr id="3" name="Chart 17"/>
        <xdr:cNvGraphicFramePr/>
      </xdr:nvGraphicFramePr>
      <xdr:xfrm>
        <a:off x="0" y="0"/>
        <a:ext cx="283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graphicFrame>
      <xdr:nvGraphicFramePr>
        <xdr:cNvPr id="4" name="Chart 18"/>
        <xdr:cNvGraphicFramePr/>
      </xdr:nvGraphicFramePr>
      <xdr:xfrm>
        <a:off x="2838450" y="0"/>
        <a:ext cx="171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19</xdr:col>
      <xdr:colOff>152400</xdr:colOff>
      <xdr:row>0</xdr:row>
      <xdr:rowOff>85725</xdr:rowOff>
    </xdr:from>
    <xdr:to>
      <xdr:col>24</xdr:col>
      <xdr:colOff>161925</xdr:colOff>
      <xdr:row>16</xdr:row>
      <xdr:rowOff>0</xdr:rowOff>
    </xdr:to>
    <xdr:pic>
      <xdr:nvPicPr>
        <xdr:cNvPr id="5" name="Picture 19" descr="PE01496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5915025" y="85725"/>
          <a:ext cx="115252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47625</xdr:rowOff>
    </xdr:from>
    <xdr:to>
      <xdr:col>17</xdr:col>
      <xdr:colOff>9525</xdr:colOff>
      <xdr:row>0</xdr:row>
      <xdr:rowOff>600075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409575" y="47625"/>
          <a:ext cx="4724400" cy="552450"/>
        </a:xfrm>
        <a:prstGeom prst="rect">
          <a:avLst/>
        </a:prstGeom>
        <a:solidFill>
          <a:srgbClr val="FFFFCC">
            <a:alpha val="50000"/>
          </a:srgbClr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Wstaw formułę wyliczającą średnią ocen, posortuj listę od największej średniej do najmniejszej.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190500</xdr:rowOff>
    </xdr:from>
    <xdr:to>
      <xdr:col>10</xdr:col>
      <xdr:colOff>600075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3657600" y="1390650"/>
        <a:ext cx="4533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C5" sqref="C5:C16"/>
    </sheetView>
  </sheetViews>
  <sheetFormatPr defaultColWidth="9.00390625" defaultRowHeight="15.75"/>
  <cols>
    <col min="1" max="1" width="2.25390625" style="0" customWidth="1"/>
    <col min="4" max="4" width="4.375" style="0" customWidth="1"/>
    <col min="6" max="6" width="8.25390625" style="0" customWidth="1"/>
    <col min="8" max="8" width="6.00390625" style="0" customWidth="1"/>
    <col min="9" max="9" width="9.125" style="0" customWidth="1"/>
  </cols>
  <sheetData>
    <row r="1" spans="2:4" ht="15.75">
      <c r="B1" s="190" t="s">
        <v>519</v>
      </c>
      <c r="C1" s="163"/>
      <c r="D1" s="235"/>
    </row>
    <row r="2" spans="2:4" ht="15.75">
      <c r="B2" s="190" t="s">
        <v>520</v>
      </c>
      <c r="C2" s="163"/>
      <c r="D2" s="235"/>
    </row>
    <row r="3" spans="1:4" ht="15.75">
      <c r="A3" s="235"/>
      <c r="B3" s="190"/>
      <c r="C3" s="163"/>
      <c r="D3" s="235"/>
    </row>
    <row r="4" spans="5:10" ht="15.75">
      <c r="E4" s="236"/>
      <c r="F4" s="237">
        <v>3120</v>
      </c>
      <c r="G4" s="238">
        <v>1</v>
      </c>
      <c r="H4" s="315">
        <v>0.03</v>
      </c>
      <c r="I4" s="353">
        <v>0.06</v>
      </c>
      <c r="J4" s="240" t="s">
        <v>521</v>
      </c>
    </row>
    <row r="5" spans="1:10" ht="15.75">
      <c r="A5" s="241"/>
      <c r="B5" s="159" t="s">
        <v>522</v>
      </c>
      <c r="C5" s="249"/>
      <c r="E5" s="236">
        <f>G15</f>
        <v>5</v>
      </c>
      <c r="F5" s="316">
        <v>128</v>
      </c>
      <c r="G5" s="236"/>
      <c r="H5" s="243" t="s">
        <v>523</v>
      </c>
      <c r="I5" s="354">
        <v>150</v>
      </c>
      <c r="J5" s="240"/>
    </row>
    <row r="6" spans="1:10" ht="15.75">
      <c r="A6" s="241"/>
      <c r="B6" s="159" t="s">
        <v>524</v>
      </c>
      <c r="C6" s="253"/>
      <c r="E6" s="240">
        <f>SQRT(G13)</f>
        <v>3.1622776601683795</v>
      </c>
      <c r="F6" s="236"/>
      <c r="G6" s="240">
        <v>5</v>
      </c>
      <c r="H6" s="240"/>
      <c r="I6" s="354">
        <v>125.2</v>
      </c>
      <c r="J6" s="244">
        <f>G4</f>
        <v>1</v>
      </c>
    </row>
    <row r="7" spans="1:10" ht="15.75">
      <c r="A7" s="241"/>
      <c r="B7" s="159" t="s">
        <v>620</v>
      </c>
      <c r="C7" s="244"/>
      <c r="E7" s="236"/>
      <c r="F7" s="245" t="s">
        <v>525</v>
      </c>
      <c r="G7" s="246" t="s">
        <v>526</v>
      </c>
      <c r="H7" s="247">
        <v>15</v>
      </c>
      <c r="I7" s="353">
        <v>46</v>
      </c>
      <c r="J7" s="240"/>
    </row>
    <row r="8" spans="1:10" ht="15.75">
      <c r="A8" s="241"/>
      <c r="B8" s="159" t="s">
        <v>540</v>
      </c>
      <c r="C8" s="237"/>
      <c r="E8" s="248" t="s">
        <v>431</v>
      </c>
      <c r="F8" s="240" t="s">
        <v>527</v>
      </c>
      <c r="G8" s="236"/>
      <c r="H8" s="245" t="s">
        <v>528</v>
      </c>
      <c r="I8" s="353"/>
      <c r="J8" s="242">
        <f>SQRT(I12)</f>
        <v>1</v>
      </c>
    </row>
    <row r="9" spans="1:10" ht="15.75">
      <c r="A9" s="241"/>
      <c r="B9" s="159" t="s">
        <v>541</v>
      </c>
      <c r="C9" s="350"/>
      <c r="E9" s="236"/>
      <c r="F9" s="249">
        <v>0.7236111111111111</v>
      </c>
      <c r="G9" s="250" t="s">
        <v>529</v>
      </c>
      <c r="H9" s="251" t="s">
        <v>530</v>
      </c>
      <c r="I9" s="353">
        <v>165</v>
      </c>
      <c r="J9" s="240"/>
    </row>
    <row r="10" spans="1:10" ht="15.75">
      <c r="A10" s="241"/>
      <c r="B10" s="159" t="s">
        <v>621</v>
      </c>
      <c r="C10" s="239"/>
      <c r="E10" s="236"/>
      <c r="F10" s="252" t="s">
        <v>150</v>
      </c>
      <c r="G10" s="240"/>
      <c r="H10" s="240"/>
      <c r="I10" s="351" t="s">
        <v>531</v>
      </c>
      <c r="J10" s="240"/>
    </row>
    <row r="11" spans="1:10" ht="15.75">
      <c r="A11" s="241"/>
      <c r="B11" s="159" t="s">
        <v>622</v>
      </c>
      <c r="C11" s="372"/>
      <c r="E11" s="371">
        <v>5</v>
      </c>
      <c r="F11" s="240">
        <v>126</v>
      </c>
      <c r="G11" s="240">
        <v>0.06</v>
      </c>
      <c r="H11" s="243" t="s">
        <v>532</v>
      </c>
      <c r="I11" s="347"/>
      <c r="J11" s="240">
        <v>0</v>
      </c>
    </row>
    <row r="12" spans="1:10" ht="15.75">
      <c r="A12" s="241"/>
      <c r="B12" s="159" t="s">
        <v>585</v>
      </c>
      <c r="C12" s="354"/>
      <c r="E12" s="236"/>
      <c r="F12" s="236">
        <f>2+3</f>
        <v>5</v>
      </c>
      <c r="G12" s="253" t="s">
        <v>618</v>
      </c>
      <c r="H12" s="240"/>
      <c r="I12" s="348">
        <v>1</v>
      </c>
      <c r="J12" s="236"/>
    </row>
    <row r="13" spans="2:10" ht="15.75">
      <c r="B13" s="159" t="s">
        <v>542</v>
      </c>
      <c r="C13" s="258"/>
      <c r="E13" s="240">
        <v>0</v>
      </c>
      <c r="F13" s="236"/>
      <c r="G13" s="244">
        <v>10</v>
      </c>
      <c r="H13" s="254" t="s">
        <v>533</v>
      </c>
      <c r="I13" s="352" t="s">
        <v>534</v>
      </c>
      <c r="J13" s="255" t="s">
        <v>535</v>
      </c>
    </row>
    <row r="14" spans="2:10" ht="15.75">
      <c r="B14" s="159" t="s">
        <v>623</v>
      </c>
      <c r="C14" s="250"/>
      <c r="E14" s="256" t="s">
        <v>536</v>
      </c>
      <c r="F14" s="236"/>
      <c r="G14" s="244">
        <v>10</v>
      </c>
      <c r="H14" s="243" t="s">
        <v>537</v>
      </c>
      <c r="I14" s="349">
        <v>0</v>
      </c>
      <c r="J14" s="237">
        <v>8560</v>
      </c>
    </row>
    <row r="15" spans="2:10" ht="15.75">
      <c r="B15" s="159" t="s">
        <v>540</v>
      </c>
      <c r="C15" s="237"/>
      <c r="E15" s="240">
        <v>126</v>
      </c>
      <c r="F15" s="251" t="s">
        <v>619</v>
      </c>
      <c r="G15" s="257">
        <v>5</v>
      </c>
      <c r="H15" s="236"/>
      <c r="I15" s="350">
        <v>37979</v>
      </c>
      <c r="J15" s="236"/>
    </row>
    <row r="16" spans="2:9" ht="15.75">
      <c r="B16" s="159" t="s">
        <v>624</v>
      </c>
      <c r="C16" s="256"/>
      <c r="E16" s="236"/>
      <c r="F16" s="239">
        <v>0.03</v>
      </c>
      <c r="G16" s="236"/>
      <c r="H16" s="372">
        <v>15</v>
      </c>
      <c r="I16" s="347">
        <v>46</v>
      </c>
    </row>
    <row r="17" spans="2:10" ht="15.75">
      <c r="B17" s="159"/>
      <c r="E17" s="236"/>
      <c r="F17" s="243" t="s">
        <v>538</v>
      </c>
      <c r="G17" s="240" t="s">
        <v>380</v>
      </c>
      <c r="H17" s="236"/>
      <c r="I17" s="349"/>
      <c r="J17" s="236">
        <v>75.33</v>
      </c>
    </row>
    <row r="18" spans="2:10" ht="15.75">
      <c r="B18" s="159"/>
      <c r="E18" s="238" t="s">
        <v>539</v>
      </c>
      <c r="F18" s="249">
        <v>0.7236111111111111</v>
      </c>
      <c r="G18" s="236"/>
      <c r="H18" s="243" t="s">
        <v>151</v>
      </c>
      <c r="I18" s="347">
        <v>165</v>
      </c>
      <c r="J18" s="236"/>
    </row>
    <row r="19" spans="2:10" ht="15.75">
      <c r="B19" s="355"/>
      <c r="F19" s="236"/>
      <c r="I19" s="236"/>
      <c r="J19" s="236"/>
    </row>
    <row r="20" spans="2:10" ht="15.75">
      <c r="B20" s="355"/>
      <c r="G20" s="244">
        <v>10</v>
      </c>
      <c r="J20" s="240"/>
    </row>
    <row r="21" spans="7:10" ht="15.75">
      <c r="G21" s="236"/>
      <c r="I21" s="236"/>
      <c r="J21" s="236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.50390625" style="0" customWidth="1"/>
    <col min="2" max="2" width="9.125" style="0" customWidth="1"/>
  </cols>
  <sheetData>
    <row r="1" ht="15.75">
      <c r="A1" s="190" t="s">
        <v>543</v>
      </c>
    </row>
    <row r="2" ht="15.75">
      <c r="A2" s="190" t="s">
        <v>544</v>
      </c>
    </row>
    <row r="3" ht="15.75">
      <c r="B3" s="190" t="s">
        <v>545</v>
      </c>
    </row>
    <row r="4" ht="15.75">
      <c r="B4" s="190" t="s">
        <v>597</v>
      </c>
    </row>
    <row r="5" ht="15.75">
      <c r="B5" s="190" t="s">
        <v>546</v>
      </c>
    </row>
    <row r="6" ht="15.75">
      <c r="B6" s="190" t="s">
        <v>547</v>
      </c>
    </row>
    <row r="7" ht="15.75">
      <c r="B7" s="190" t="s">
        <v>548</v>
      </c>
    </row>
    <row r="8" ht="15.75">
      <c r="B8" s="190" t="s">
        <v>549</v>
      </c>
    </row>
    <row r="9" ht="16.5" thickBot="1">
      <c r="B9" s="190"/>
    </row>
    <row r="10" spans="2:5" ht="17.25" thickBot="1" thickTop="1">
      <c r="B10" s="292" t="s">
        <v>159</v>
      </c>
      <c r="C10" s="362">
        <v>215</v>
      </c>
      <c r="D10" s="292" t="s">
        <v>601</v>
      </c>
      <c r="E10" s="362">
        <v>4.25</v>
      </c>
    </row>
    <row r="11" spans="2:10" ht="15" customHeight="1" thickTop="1">
      <c r="B11" s="259" t="s">
        <v>598</v>
      </c>
      <c r="C11" s="430" t="s">
        <v>3</v>
      </c>
      <c r="D11" s="433"/>
      <c r="E11" s="431"/>
      <c r="F11" s="434" t="s">
        <v>606</v>
      </c>
      <c r="G11" s="435"/>
      <c r="H11" s="435"/>
      <c r="I11" s="435"/>
      <c r="J11" s="411"/>
    </row>
    <row r="12" spans="2:10" ht="16.5" thickBot="1">
      <c r="B12" s="310" t="s">
        <v>599</v>
      </c>
      <c r="C12" s="263" t="s">
        <v>600</v>
      </c>
      <c r="D12" s="264" t="s">
        <v>602</v>
      </c>
      <c r="E12" s="265" t="s">
        <v>603</v>
      </c>
      <c r="F12" s="263" t="s">
        <v>600</v>
      </c>
      <c r="G12" s="264" t="s">
        <v>602</v>
      </c>
      <c r="H12" s="265" t="s">
        <v>603</v>
      </c>
      <c r="I12" s="266" t="s">
        <v>604</v>
      </c>
      <c r="J12" s="267" t="s">
        <v>605</v>
      </c>
    </row>
    <row r="13" spans="2:10" ht="16.5" thickTop="1">
      <c r="B13" s="268" t="s">
        <v>551</v>
      </c>
      <c r="C13" s="269">
        <v>6</v>
      </c>
      <c r="D13" s="270">
        <v>5</v>
      </c>
      <c r="E13" s="271">
        <v>3</v>
      </c>
      <c r="F13" s="272"/>
      <c r="G13" s="273"/>
      <c r="H13" s="274"/>
      <c r="I13" s="275"/>
      <c r="J13" s="275"/>
    </row>
    <row r="14" spans="2:10" ht="15.75">
      <c r="B14" s="276" t="s">
        <v>552</v>
      </c>
      <c r="C14" s="277">
        <v>2</v>
      </c>
      <c r="D14" s="278">
        <v>3</v>
      </c>
      <c r="E14" s="279">
        <v>2</v>
      </c>
      <c r="F14" s="280"/>
      <c r="G14" s="281"/>
      <c r="H14" s="282"/>
      <c r="I14" s="283"/>
      <c r="J14" s="283"/>
    </row>
    <row r="15" spans="2:10" ht="15.75">
      <c r="B15" s="276" t="s">
        <v>553</v>
      </c>
      <c r="C15" s="277">
        <v>8</v>
      </c>
      <c r="D15" s="278">
        <v>3</v>
      </c>
      <c r="E15" s="279">
        <v>6</v>
      </c>
      <c r="F15" s="280"/>
      <c r="G15" s="284"/>
      <c r="H15" s="282"/>
      <c r="I15" s="283"/>
      <c r="J15" s="283"/>
    </row>
    <row r="16" spans="2:10" ht="15.75">
      <c r="B16" s="276" t="s">
        <v>554</v>
      </c>
      <c r="C16" s="277">
        <v>6</v>
      </c>
      <c r="D16" s="278">
        <v>5</v>
      </c>
      <c r="E16" s="279">
        <v>4</v>
      </c>
      <c r="F16" s="280"/>
      <c r="G16" s="281"/>
      <c r="H16" s="282"/>
      <c r="I16" s="283"/>
      <c r="J16" s="283"/>
    </row>
    <row r="17" spans="2:10" ht="15.75">
      <c r="B17" s="276" t="s">
        <v>555</v>
      </c>
      <c r="C17" s="277">
        <v>4</v>
      </c>
      <c r="D17" s="278">
        <v>4</v>
      </c>
      <c r="E17" s="279">
        <v>5</v>
      </c>
      <c r="F17" s="280"/>
      <c r="G17" s="281"/>
      <c r="H17" s="282"/>
      <c r="I17" s="283"/>
      <c r="J17" s="283"/>
    </row>
    <row r="18" spans="2:10" ht="15.75">
      <c r="B18" s="276" t="s">
        <v>556</v>
      </c>
      <c r="C18" s="277">
        <v>2</v>
      </c>
      <c r="D18" s="278">
        <v>2</v>
      </c>
      <c r="E18" s="279">
        <v>1</v>
      </c>
      <c r="F18" s="280"/>
      <c r="G18" s="281"/>
      <c r="H18" s="282"/>
      <c r="I18" s="283"/>
      <c r="J18" s="283"/>
    </row>
    <row r="19" spans="2:10" ht="15.75">
      <c r="B19" s="276" t="s">
        <v>557</v>
      </c>
      <c r="C19" s="277">
        <v>7</v>
      </c>
      <c r="D19" s="278">
        <v>8</v>
      </c>
      <c r="E19" s="279">
        <v>3</v>
      </c>
      <c r="F19" s="280"/>
      <c r="G19" s="281"/>
      <c r="H19" s="282"/>
      <c r="I19" s="283"/>
      <c r="J19" s="283"/>
    </row>
    <row r="20" spans="2:10" ht="15.75">
      <c r="B20" s="276" t="s">
        <v>558</v>
      </c>
      <c r="C20" s="277">
        <v>6</v>
      </c>
      <c r="D20" s="278">
        <v>6</v>
      </c>
      <c r="E20" s="279">
        <v>5</v>
      </c>
      <c r="F20" s="280"/>
      <c r="G20" s="281"/>
      <c r="H20" s="282"/>
      <c r="I20" s="283"/>
      <c r="J20" s="283"/>
    </row>
    <row r="21" spans="2:10" ht="15.75">
      <c r="B21" s="276" t="s">
        <v>559</v>
      </c>
      <c r="C21" s="277">
        <v>3</v>
      </c>
      <c r="D21" s="278">
        <v>4</v>
      </c>
      <c r="E21" s="279">
        <v>6</v>
      </c>
      <c r="F21" s="280"/>
      <c r="G21" s="281"/>
      <c r="H21" s="282"/>
      <c r="I21" s="283"/>
      <c r="J21" s="283"/>
    </row>
    <row r="22" spans="2:10" ht="15.75">
      <c r="B22" s="276" t="s">
        <v>560</v>
      </c>
      <c r="C22" s="277">
        <v>5</v>
      </c>
      <c r="D22" s="278">
        <v>4</v>
      </c>
      <c r="E22" s="279">
        <v>6</v>
      </c>
      <c r="F22" s="280"/>
      <c r="G22" s="281"/>
      <c r="H22" s="282"/>
      <c r="I22" s="283"/>
      <c r="J22" s="283"/>
    </row>
    <row r="23" spans="2:10" ht="15.75">
      <c r="B23" s="276" t="s">
        <v>561</v>
      </c>
      <c r="C23" s="277">
        <v>5</v>
      </c>
      <c r="D23" s="278">
        <v>7</v>
      </c>
      <c r="E23" s="279">
        <v>4</v>
      </c>
      <c r="F23" s="280"/>
      <c r="G23" s="281"/>
      <c r="H23" s="282"/>
      <c r="I23" s="283"/>
      <c r="J23" s="283"/>
    </row>
    <row r="24" spans="2:10" ht="15.75">
      <c r="B24" s="276" t="s">
        <v>562</v>
      </c>
      <c r="C24" s="277">
        <v>4</v>
      </c>
      <c r="D24" s="278">
        <v>3</v>
      </c>
      <c r="E24" s="279">
        <v>8</v>
      </c>
      <c r="F24" s="280"/>
      <c r="G24" s="281"/>
      <c r="H24" s="282"/>
      <c r="I24" s="283"/>
      <c r="J24" s="283"/>
    </row>
    <row r="25" spans="2:10" ht="15.75">
      <c r="B25" s="276" t="s">
        <v>563</v>
      </c>
      <c r="C25" s="277">
        <v>6</v>
      </c>
      <c r="D25" s="278">
        <v>2</v>
      </c>
      <c r="E25" s="279">
        <v>4</v>
      </c>
      <c r="F25" s="280"/>
      <c r="G25" s="281"/>
      <c r="H25" s="282"/>
      <c r="I25" s="283"/>
      <c r="J25" s="283"/>
    </row>
    <row r="26" spans="2:10" ht="15.75">
      <c r="B26" s="276" t="s">
        <v>564</v>
      </c>
      <c r="C26" s="277">
        <v>5</v>
      </c>
      <c r="D26" s="278">
        <v>5</v>
      </c>
      <c r="E26" s="279">
        <v>6</v>
      </c>
      <c r="F26" s="280"/>
      <c r="G26" s="281"/>
      <c r="H26" s="282"/>
      <c r="I26" s="283"/>
      <c r="J26" s="283"/>
    </row>
    <row r="27" spans="2:10" ht="15.75">
      <c r="B27" s="276" t="s">
        <v>565</v>
      </c>
      <c r="C27" s="277">
        <v>5</v>
      </c>
      <c r="D27" s="278">
        <v>2</v>
      </c>
      <c r="E27" s="279">
        <v>6</v>
      </c>
      <c r="F27" s="280"/>
      <c r="G27" s="281"/>
      <c r="H27" s="282"/>
      <c r="I27" s="283"/>
      <c r="J27" s="283"/>
    </row>
    <row r="28" spans="2:10" ht="15.75">
      <c r="B28" s="276" t="s">
        <v>566</v>
      </c>
      <c r="C28" s="277">
        <v>7</v>
      </c>
      <c r="D28" s="278">
        <v>2</v>
      </c>
      <c r="E28" s="279">
        <v>3</v>
      </c>
      <c r="F28" s="280"/>
      <c r="G28" s="281"/>
      <c r="H28" s="282"/>
      <c r="I28" s="283"/>
      <c r="J28" s="283"/>
    </row>
    <row r="29" spans="2:10" ht="15.75">
      <c r="B29" s="276" t="s">
        <v>567</v>
      </c>
      <c r="C29" s="277">
        <v>3</v>
      </c>
      <c r="D29" s="278">
        <v>3</v>
      </c>
      <c r="E29" s="279">
        <v>4</v>
      </c>
      <c r="F29" s="280"/>
      <c r="G29" s="281"/>
      <c r="H29" s="282"/>
      <c r="I29" s="283"/>
      <c r="J29" s="283"/>
    </row>
    <row r="30" spans="2:10" ht="15.75">
      <c r="B30" s="276" t="s">
        <v>568</v>
      </c>
      <c r="C30" s="277">
        <v>3</v>
      </c>
      <c r="D30" s="278">
        <v>4</v>
      </c>
      <c r="E30" s="279">
        <v>5</v>
      </c>
      <c r="F30" s="280"/>
      <c r="G30" s="281"/>
      <c r="H30" s="282"/>
      <c r="I30" s="283"/>
      <c r="J30" s="283"/>
    </row>
    <row r="31" spans="2:10" ht="15.75">
      <c r="B31" s="285" t="s">
        <v>569</v>
      </c>
      <c r="C31" s="277">
        <v>2</v>
      </c>
      <c r="D31" s="278">
        <v>6</v>
      </c>
      <c r="E31" s="279">
        <v>2</v>
      </c>
      <c r="F31" s="280"/>
      <c r="G31" s="281"/>
      <c r="H31" s="282"/>
      <c r="I31" s="283"/>
      <c r="J31" s="283"/>
    </row>
    <row r="32" spans="2:10" ht="16.5" thickBot="1">
      <c r="B32" s="363" t="s">
        <v>570</v>
      </c>
      <c r="C32" s="361">
        <v>2</v>
      </c>
      <c r="D32" s="286">
        <v>1</v>
      </c>
      <c r="E32" s="287">
        <v>3</v>
      </c>
      <c r="F32" s="288"/>
      <c r="G32" s="289"/>
      <c r="H32" s="290"/>
      <c r="I32" s="291"/>
      <c r="J32" s="291"/>
    </row>
    <row r="33" spans="4:10" ht="17.25" thickBot="1" thickTop="1">
      <c r="D33" s="412" t="s">
        <v>39</v>
      </c>
      <c r="E33" s="436"/>
      <c r="F33" s="293"/>
      <c r="G33" s="294"/>
      <c r="H33" s="295"/>
      <c r="I33" s="296"/>
      <c r="J33" s="296"/>
    </row>
    <row r="34" ht="16.5" thickTop="1"/>
  </sheetData>
  <sheetProtection/>
  <mergeCells count="3">
    <mergeCell ref="C11:E11"/>
    <mergeCell ref="F11:J11"/>
    <mergeCell ref="D33:E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5.75"/>
  <cols>
    <col min="1" max="1" width="4.125" style="0" customWidth="1"/>
    <col min="3" max="13" width="7.625" style="0" customWidth="1"/>
  </cols>
  <sheetData>
    <row r="2" ht="15.75">
      <c r="B2" s="45" t="s">
        <v>91</v>
      </c>
    </row>
    <row r="3" ht="15.75">
      <c r="B3" s="45" t="s">
        <v>92</v>
      </c>
    </row>
    <row r="4" ht="15.75">
      <c r="B4" s="45" t="s">
        <v>93</v>
      </c>
    </row>
    <row r="5" ht="16.5" thickBot="1"/>
    <row r="6" spans="2:13" ht="16.5" thickBot="1">
      <c r="B6" s="46"/>
      <c r="C6" s="369" t="s">
        <v>94</v>
      </c>
      <c r="D6" s="369" t="s">
        <v>43</v>
      </c>
      <c r="E6" s="369" t="s">
        <v>44</v>
      </c>
      <c r="F6" s="369" t="s">
        <v>45</v>
      </c>
      <c r="G6" s="369" t="s">
        <v>46</v>
      </c>
      <c r="H6" s="369" t="s">
        <v>47</v>
      </c>
      <c r="I6" s="369" t="s">
        <v>48</v>
      </c>
      <c r="J6" s="369" t="s">
        <v>49</v>
      </c>
      <c r="K6" s="369" t="s">
        <v>70</v>
      </c>
      <c r="L6" s="369" t="s">
        <v>88</v>
      </c>
      <c r="M6" s="369" t="s">
        <v>89</v>
      </c>
    </row>
    <row r="7" spans="2:13" ht="30" customHeight="1" thickBot="1">
      <c r="B7" s="369">
        <v>1</v>
      </c>
      <c r="C7" s="47"/>
      <c r="D7" s="364">
        <v>1</v>
      </c>
      <c r="E7" s="364">
        <v>2</v>
      </c>
      <c r="F7" s="364">
        <v>3</v>
      </c>
      <c r="G7" s="364">
        <v>4</v>
      </c>
      <c r="H7" s="364">
        <v>5</v>
      </c>
      <c r="I7" s="364">
        <v>6</v>
      </c>
      <c r="J7" s="364">
        <v>7</v>
      </c>
      <c r="K7" s="364">
        <v>8</v>
      </c>
      <c r="L7" s="364">
        <v>9</v>
      </c>
      <c r="M7" s="364">
        <v>10</v>
      </c>
    </row>
    <row r="8" spans="2:13" ht="16.5" thickBot="1">
      <c r="B8" s="370">
        <v>2</v>
      </c>
      <c r="C8" s="364">
        <v>1</v>
      </c>
      <c r="D8" s="366"/>
      <c r="E8" s="367"/>
      <c r="F8" s="367"/>
      <c r="G8" s="367"/>
      <c r="H8" s="367"/>
      <c r="I8" s="367"/>
      <c r="J8" s="367"/>
      <c r="K8" s="367"/>
      <c r="L8" s="367"/>
      <c r="M8" s="367"/>
    </row>
    <row r="9" spans="2:13" ht="16.5" thickBot="1">
      <c r="B9" s="369">
        <v>3</v>
      </c>
      <c r="C9" s="365">
        <v>2</v>
      </c>
      <c r="D9" s="367"/>
      <c r="E9" s="367"/>
      <c r="F9" s="367"/>
      <c r="G9" s="367"/>
      <c r="H9" s="367"/>
      <c r="I9" s="367"/>
      <c r="J9" s="367"/>
      <c r="K9" s="367"/>
      <c r="L9" s="367"/>
      <c r="M9" s="367"/>
    </row>
    <row r="10" spans="2:13" ht="16.5" thickBot="1">
      <c r="B10" s="369">
        <v>4</v>
      </c>
      <c r="C10" s="365">
        <v>3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</row>
    <row r="11" spans="2:13" ht="16.5" thickBot="1">
      <c r="B11" s="369">
        <v>5</v>
      </c>
      <c r="C11" s="365">
        <v>4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</row>
    <row r="12" spans="2:13" ht="16.5" thickBot="1">
      <c r="B12" s="369">
        <v>6</v>
      </c>
      <c r="C12" s="365">
        <v>5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</row>
    <row r="13" spans="2:13" ht="16.5" thickBot="1">
      <c r="B13" s="369">
        <v>7</v>
      </c>
      <c r="C13" s="365">
        <v>6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</row>
    <row r="14" spans="2:13" ht="16.5" thickBot="1">
      <c r="B14" s="369">
        <v>8</v>
      </c>
      <c r="C14" s="365">
        <v>7</v>
      </c>
      <c r="D14" s="367"/>
      <c r="E14" s="367"/>
      <c r="F14" s="367"/>
      <c r="G14" s="367"/>
      <c r="H14" s="367"/>
      <c r="I14" s="367"/>
      <c r="J14" s="367"/>
      <c r="K14" s="367"/>
      <c r="L14" s="367"/>
      <c r="M14" s="367"/>
    </row>
    <row r="15" spans="2:13" ht="16.5" thickBot="1">
      <c r="B15" s="369">
        <v>9</v>
      </c>
      <c r="C15" s="365">
        <v>8</v>
      </c>
      <c r="D15" s="368">
        <v>8</v>
      </c>
      <c r="E15" s="368">
        <v>16</v>
      </c>
      <c r="F15" s="368">
        <v>24</v>
      </c>
      <c r="G15" s="368">
        <v>32</v>
      </c>
      <c r="H15" s="368">
        <v>40</v>
      </c>
      <c r="I15" s="368">
        <v>48</v>
      </c>
      <c r="J15" s="368">
        <v>56</v>
      </c>
      <c r="K15" s="368">
        <v>64</v>
      </c>
      <c r="L15" s="368">
        <v>72</v>
      </c>
      <c r="M15" s="368">
        <v>80</v>
      </c>
    </row>
    <row r="16" spans="2:13" ht="16.5" thickBot="1">
      <c r="B16" s="369">
        <v>10</v>
      </c>
      <c r="C16" s="365">
        <v>9</v>
      </c>
      <c r="D16" s="367"/>
      <c r="E16" s="367"/>
      <c r="F16" s="367"/>
      <c r="G16" s="367"/>
      <c r="H16" s="367"/>
      <c r="I16" s="367"/>
      <c r="J16" s="367"/>
      <c r="K16" s="367"/>
      <c r="L16" s="367"/>
      <c r="M16" s="367"/>
    </row>
    <row r="17" spans="2:13" ht="16.5" thickBot="1">
      <c r="B17" s="369">
        <v>11</v>
      </c>
      <c r="C17" s="365">
        <v>10</v>
      </c>
      <c r="D17" s="367"/>
      <c r="E17" s="367"/>
      <c r="F17" s="367"/>
      <c r="G17" s="367"/>
      <c r="H17" s="367"/>
      <c r="I17" s="367"/>
      <c r="J17" s="367"/>
      <c r="K17" s="367"/>
      <c r="L17" s="367"/>
      <c r="M17" s="367"/>
    </row>
    <row r="18" spans="2:13" ht="16.5" thickBot="1">
      <c r="B18" s="369">
        <v>12</v>
      </c>
      <c r="C18" s="365">
        <v>11</v>
      </c>
      <c r="D18" s="367"/>
      <c r="E18" s="367"/>
      <c r="F18" s="367"/>
      <c r="G18" s="367"/>
      <c r="H18" s="367"/>
      <c r="I18" s="367"/>
      <c r="J18" s="367"/>
      <c r="K18" s="367"/>
      <c r="L18" s="367"/>
      <c r="M18" s="367"/>
    </row>
    <row r="19" spans="2:13" ht="16.5" thickBot="1">
      <c r="B19" s="369">
        <v>13</v>
      </c>
      <c r="C19" s="365">
        <v>12</v>
      </c>
      <c r="D19" s="367"/>
      <c r="E19" s="367"/>
      <c r="F19" s="367"/>
      <c r="G19" s="367"/>
      <c r="H19" s="367"/>
      <c r="I19" s="367"/>
      <c r="J19" s="367"/>
      <c r="K19" s="367"/>
      <c r="L19" s="367"/>
      <c r="M19" s="367"/>
    </row>
    <row r="20" spans="2:13" ht="16.5" thickBot="1">
      <c r="B20" s="369">
        <v>14</v>
      </c>
      <c r="C20" s="365">
        <v>13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</row>
    <row r="21" spans="2:13" ht="16.5" thickBot="1">
      <c r="B21" s="369">
        <v>15</v>
      </c>
      <c r="C21" s="365">
        <v>14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</row>
    <row r="22" spans="2:13" ht="15.75">
      <c r="B22" s="369">
        <v>16</v>
      </c>
      <c r="C22" s="365">
        <v>15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zoomScalePageLayoutView="0" workbookViewId="0" topLeftCell="A1">
      <selection activeCell="A3" sqref="A3:H3"/>
    </sheetView>
  </sheetViews>
  <sheetFormatPr defaultColWidth="9.00390625" defaultRowHeight="15.75"/>
  <cols>
    <col min="1" max="1" width="15.00390625" style="0" customWidth="1"/>
    <col min="2" max="4" width="9.625" style="0" bestFit="1" customWidth="1"/>
    <col min="5" max="5" width="17.00390625" style="0" customWidth="1"/>
    <col min="6" max="8" width="9.625" style="0" bestFit="1" customWidth="1"/>
  </cols>
  <sheetData>
    <row r="1" spans="1:8" ht="24.75" customHeight="1">
      <c r="A1" s="440" t="s">
        <v>145</v>
      </c>
      <c r="B1" s="440"/>
      <c r="C1" s="440"/>
      <c r="D1" s="440"/>
      <c r="E1" s="440"/>
      <c r="F1" s="440"/>
      <c r="G1" s="440"/>
      <c r="H1" s="440"/>
    </row>
    <row r="2" ht="16.5" thickBot="1">
      <c r="A2">
        <v>14</v>
      </c>
    </row>
    <row r="3" spans="1:8" ht="19.5" thickTop="1">
      <c r="A3" s="437" t="s">
        <v>126</v>
      </c>
      <c r="B3" s="438"/>
      <c r="C3" s="438"/>
      <c r="D3" s="438"/>
      <c r="E3" s="438"/>
      <c r="F3" s="438"/>
      <c r="G3" s="438"/>
      <c r="H3" s="439"/>
    </row>
    <row r="4" spans="1:8" ht="15.75">
      <c r="A4" s="68" t="s">
        <v>127</v>
      </c>
      <c r="B4" s="69" t="s">
        <v>128</v>
      </c>
      <c r="C4" s="69" t="s">
        <v>129</v>
      </c>
      <c r="D4" s="69" t="s">
        <v>130</v>
      </c>
      <c r="E4" s="69" t="s">
        <v>131</v>
      </c>
      <c r="F4" s="69" t="s">
        <v>132</v>
      </c>
      <c r="G4" s="69" t="s">
        <v>133</v>
      </c>
      <c r="H4" s="70" t="s">
        <v>134</v>
      </c>
    </row>
    <row r="5" spans="1:8" ht="21" customHeight="1">
      <c r="A5" s="71" t="s">
        <v>135</v>
      </c>
      <c r="B5" s="94">
        <v>18630</v>
      </c>
      <c r="C5" s="94">
        <v>17521</v>
      </c>
      <c r="D5" s="94">
        <v>18323</v>
      </c>
      <c r="E5" s="94">
        <v>16520</v>
      </c>
      <c r="F5" s="94">
        <v>30120</v>
      </c>
      <c r="G5" s="94">
        <v>32120</v>
      </c>
      <c r="H5" s="95">
        <v>20862</v>
      </c>
    </row>
    <row r="6" spans="1:8" ht="21" customHeight="1">
      <c r="A6" s="71" t="s">
        <v>136</v>
      </c>
      <c r="B6" s="72"/>
      <c r="C6" s="72"/>
      <c r="D6" s="72"/>
      <c r="E6" s="90">
        <v>74340</v>
      </c>
      <c r="F6" s="72"/>
      <c r="G6" s="72"/>
      <c r="H6" s="73"/>
    </row>
    <row r="7" spans="1:8" ht="21" customHeight="1">
      <c r="A7" s="71" t="s">
        <v>137</v>
      </c>
      <c r="B7" s="72"/>
      <c r="C7" s="72"/>
      <c r="D7" s="72"/>
      <c r="E7" s="91">
        <v>11030</v>
      </c>
      <c r="F7" s="72"/>
      <c r="G7" s="72"/>
      <c r="H7" s="73"/>
    </row>
    <row r="8" spans="1:8" ht="21" customHeight="1">
      <c r="A8" s="71" t="s">
        <v>138</v>
      </c>
      <c r="B8" s="72"/>
      <c r="C8" s="72"/>
      <c r="D8" s="72"/>
      <c r="E8" s="92">
        <v>99120</v>
      </c>
      <c r="F8" s="72"/>
      <c r="G8" s="72"/>
      <c r="H8" s="73"/>
    </row>
    <row r="9" spans="1:8" ht="21" customHeight="1" thickBot="1">
      <c r="A9" s="74" t="s">
        <v>139</v>
      </c>
      <c r="B9" s="75"/>
      <c r="C9" s="75"/>
      <c r="D9" s="75"/>
      <c r="E9" s="93">
        <v>34576.74418604651</v>
      </c>
      <c r="F9" s="75"/>
      <c r="G9" s="75"/>
      <c r="H9" s="76"/>
    </row>
    <row r="10" ht="16.5" thickTop="1"/>
    <row r="11" spans="1:5" ht="15.75">
      <c r="A11" s="66" t="s">
        <v>140</v>
      </c>
      <c r="B11" s="66" t="s">
        <v>141</v>
      </c>
      <c r="C11" s="67">
        <v>0.75</v>
      </c>
      <c r="D11" s="66" t="s">
        <v>142</v>
      </c>
      <c r="E11" s="67">
        <v>2.15</v>
      </c>
    </row>
    <row r="12" spans="2:5" ht="15.75">
      <c r="B12" s="66" t="s">
        <v>143</v>
      </c>
      <c r="C12" s="67">
        <v>4.5</v>
      </c>
      <c r="D12" s="66" t="s">
        <v>144</v>
      </c>
      <c r="E12" s="67">
        <v>6.74</v>
      </c>
    </row>
  </sheetData>
  <sheetProtection/>
  <mergeCells count="2">
    <mergeCell ref="A3:H3"/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4.75390625" style="0" customWidth="1"/>
    <col min="2" max="2" width="11.50390625" style="0" customWidth="1"/>
    <col min="4" max="4" width="11.375" style="0" customWidth="1"/>
    <col min="5" max="5" width="11.125" style="0" customWidth="1"/>
    <col min="6" max="6" width="10.875" style="0" customWidth="1"/>
    <col min="7" max="7" width="10.50390625" style="0" customWidth="1"/>
    <col min="8" max="8" width="11.875" style="0" customWidth="1"/>
    <col min="9" max="9" width="7.00390625" style="0" customWidth="1"/>
  </cols>
  <sheetData>
    <row r="2" ht="24" customHeight="1">
      <c r="B2" s="20" t="s">
        <v>40</v>
      </c>
    </row>
    <row r="3" ht="21" customHeight="1">
      <c r="B3" s="20" t="s">
        <v>41</v>
      </c>
    </row>
    <row r="4" spans="1:9" ht="25.5">
      <c r="A4" s="38" t="s">
        <v>42</v>
      </c>
      <c r="B4" s="37" t="s">
        <v>43</v>
      </c>
      <c r="C4" s="37" t="s">
        <v>44</v>
      </c>
      <c r="D4" s="37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22"/>
    </row>
    <row r="5" spans="1:9" ht="18" customHeight="1">
      <c r="A5" s="21">
        <v>2</v>
      </c>
      <c r="B5" s="39" t="s">
        <v>50</v>
      </c>
      <c r="C5" s="39" t="s">
        <v>51</v>
      </c>
      <c r="D5" s="146" t="s">
        <v>52</v>
      </c>
      <c r="E5" s="146" t="s">
        <v>53</v>
      </c>
      <c r="F5" s="146" t="s">
        <v>54</v>
      </c>
      <c r="G5" s="146" t="s">
        <v>55</v>
      </c>
      <c r="H5" s="230" t="s">
        <v>493</v>
      </c>
      <c r="I5" s="23"/>
    </row>
    <row r="6" spans="1:9" ht="15.75">
      <c r="A6" s="21">
        <v>3</v>
      </c>
      <c r="B6" s="147" t="s">
        <v>56</v>
      </c>
      <c r="C6" s="147"/>
      <c r="D6" s="32">
        <v>24</v>
      </c>
      <c r="E6" s="32">
        <v>28</v>
      </c>
      <c r="F6" s="32">
        <v>23</v>
      </c>
      <c r="G6" s="32">
        <v>21</v>
      </c>
      <c r="H6" s="32"/>
      <c r="I6" s="24"/>
    </row>
    <row r="7" spans="1:9" ht="15.75">
      <c r="A7" s="21">
        <v>4</v>
      </c>
      <c r="B7" s="147" t="s">
        <v>57</v>
      </c>
      <c r="C7" s="33">
        <v>21</v>
      </c>
      <c r="D7" s="157"/>
      <c r="E7" s="157"/>
      <c r="F7" s="157"/>
      <c r="G7" s="157"/>
      <c r="H7" s="157"/>
      <c r="I7" s="24"/>
    </row>
    <row r="8" spans="1:9" ht="15.75">
      <c r="A8" s="21">
        <v>5</v>
      </c>
      <c r="B8" s="147" t="s">
        <v>58</v>
      </c>
      <c r="C8" s="33">
        <v>23</v>
      </c>
      <c r="D8" s="157"/>
      <c r="E8" s="157"/>
      <c r="F8" s="157"/>
      <c r="G8" s="157"/>
      <c r="H8" s="157"/>
      <c r="I8" s="24"/>
    </row>
    <row r="9" spans="1:9" ht="15.75">
      <c r="A9" s="21">
        <v>6</v>
      </c>
      <c r="B9" s="147" t="s">
        <v>59</v>
      </c>
      <c r="C9" s="33">
        <v>21</v>
      </c>
      <c r="D9" s="157"/>
      <c r="E9" s="157"/>
      <c r="F9" s="157"/>
      <c r="G9" s="157"/>
      <c r="H9" s="157"/>
      <c r="I9" s="24"/>
    </row>
    <row r="10" spans="1:9" ht="15.75">
      <c r="A10" s="21">
        <v>7</v>
      </c>
      <c r="B10" s="147" t="s">
        <v>60</v>
      </c>
      <c r="C10" s="33">
        <v>17</v>
      </c>
      <c r="D10" s="157"/>
      <c r="E10" s="157"/>
      <c r="F10" s="157"/>
      <c r="G10" s="157"/>
      <c r="H10" s="157"/>
      <c r="I10" s="24"/>
    </row>
    <row r="11" spans="1:9" ht="15.75" customHeight="1">
      <c r="A11" s="21">
        <v>8</v>
      </c>
      <c r="B11" s="149" t="s">
        <v>61</v>
      </c>
      <c r="C11" s="34">
        <v>21</v>
      </c>
      <c r="D11" s="157"/>
      <c r="E11" s="157"/>
      <c r="F11" s="157"/>
      <c r="G11" s="157"/>
      <c r="H11" s="157"/>
      <c r="I11" s="25"/>
    </row>
    <row r="12" spans="1:9" ht="15.75">
      <c r="A12" s="21">
        <v>9</v>
      </c>
      <c r="B12" s="147" t="s">
        <v>62</v>
      </c>
      <c r="C12" s="33">
        <v>19</v>
      </c>
      <c r="D12" s="150">
        <v>5130</v>
      </c>
      <c r="E12" s="150">
        <v>5985</v>
      </c>
      <c r="F12" s="150">
        <v>4916.25</v>
      </c>
      <c r="G12" s="150">
        <v>4488.75</v>
      </c>
      <c r="H12" s="150">
        <v>20520</v>
      </c>
      <c r="I12" s="24"/>
    </row>
    <row r="13" spans="1:9" ht="15.75">
      <c r="A13" s="21">
        <v>10</v>
      </c>
      <c r="B13" s="147" t="s">
        <v>63</v>
      </c>
      <c r="C13" s="33">
        <v>18</v>
      </c>
      <c r="D13" s="148"/>
      <c r="E13" s="148"/>
      <c r="F13" s="148"/>
      <c r="G13" s="148"/>
      <c r="H13" s="148"/>
      <c r="I13" s="24"/>
    </row>
    <row r="14" spans="1:9" ht="15.75">
      <c r="A14" s="21">
        <v>11</v>
      </c>
      <c r="B14" s="147" t="s">
        <v>64</v>
      </c>
      <c r="C14" s="33">
        <v>19</v>
      </c>
      <c r="D14" s="148"/>
      <c r="E14" s="148"/>
      <c r="F14" s="148"/>
      <c r="G14" s="148"/>
      <c r="H14" s="148"/>
      <c r="I14" s="24"/>
    </row>
    <row r="15" spans="1:9" ht="15.75">
      <c r="A15" s="21">
        <v>12</v>
      </c>
      <c r="B15" s="147" t="s">
        <v>65</v>
      </c>
      <c r="C15" s="33">
        <v>22</v>
      </c>
      <c r="D15" s="148"/>
      <c r="E15" s="148"/>
      <c r="F15" s="148"/>
      <c r="G15" s="148"/>
      <c r="H15" s="148"/>
      <c r="I15" s="24"/>
    </row>
    <row r="16" spans="1:9" ht="15.75">
      <c r="A16" s="21">
        <v>13</v>
      </c>
      <c r="B16" s="147" t="s">
        <v>66</v>
      </c>
      <c r="C16" s="33">
        <v>23</v>
      </c>
      <c r="D16" s="148"/>
      <c r="E16" s="148"/>
      <c r="F16" s="148"/>
      <c r="G16" s="148"/>
      <c r="H16" s="148"/>
      <c r="I16" s="24"/>
    </row>
    <row r="17" spans="1:9" ht="15.75">
      <c r="A17" s="21">
        <v>14</v>
      </c>
      <c r="B17" s="147" t="s">
        <v>15</v>
      </c>
      <c r="C17" s="35"/>
      <c r="D17" s="151"/>
      <c r="E17" s="151"/>
      <c r="F17" s="151"/>
      <c r="G17" s="151"/>
      <c r="H17" s="151"/>
      <c r="I17" s="24"/>
    </row>
    <row r="18" spans="1:9" ht="29.25" customHeight="1">
      <c r="A18" s="21">
        <v>15</v>
      </c>
      <c r="B18" s="152" t="s">
        <v>67</v>
      </c>
      <c r="C18" s="153"/>
      <c r="D18" s="36">
        <v>0.25</v>
      </c>
      <c r="E18" s="154"/>
      <c r="F18" s="154"/>
      <c r="G18" s="154"/>
      <c r="H18" s="153"/>
      <c r="I18" s="26"/>
    </row>
    <row r="19" spans="1:9" ht="26.25" customHeight="1">
      <c r="A19" s="21">
        <v>16</v>
      </c>
      <c r="B19" s="152" t="s">
        <v>68</v>
      </c>
      <c r="C19" s="228"/>
      <c r="D19" s="226">
        <v>2.5</v>
      </c>
      <c r="E19" s="147"/>
      <c r="F19" s="155"/>
      <c r="G19" s="147"/>
      <c r="H19" s="43"/>
      <c r="I19" s="22"/>
    </row>
    <row r="20" spans="1:9" ht="15.75" customHeight="1">
      <c r="A20" s="21">
        <v>17</v>
      </c>
      <c r="B20" s="30" t="s">
        <v>69</v>
      </c>
      <c r="C20" s="229"/>
      <c r="D20" s="227">
        <v>4.5</v>
      </c>
      <c r="E20" s="43"/>
      <c r="F20" s="156"/>
      <c r="G20" s="43"/>
      <c r="H20" s="43"/>
      <c r="I20" s="22"/>
    </row>
    <row r="21" spans="1:9" ht="15.75">
      <c r="A21" s="21">
        <v>18</v>
      </c>
      <c r="B21" s="22"/>
      <c r="C21" s="22"/>
      <c r="D21" s="22"/>
      <c r="E21" s="22"/>
      <c r="F21" s="77"/>
      <c r="G21" s="22"/>
      <c r="H21" s="22"/>
      <c r="I21" s="22"/>
    </row>
  </sheetData>
  <sheetProtection/>
  <printOptions/>
  <pageMargins left="0.75" right="0.75" top="0.58" bottom="0.56" header="0.5" footer="0.5"/>
  <pageSetup horizontalDpi="360" verticalDpi="36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639</v>
      </c>
    </row>
    <row r="3" spans="2:5" ht="20.25">
      <c r="B3" s="381" t="s">
        <v>632</v>
      </c>
      <c r="C3" s="381"/>
      <c r="D3" s="381"/>
      <c r="E3" s="381"/>
    </row>
    <row r="4" spans="2:5" ht="15.75">
      <c r="B4" s="374"/>
      <c r="C4" s="374"/>
      <c r="D4" s="374"/>
      <c r="E4" s="374"/>
    </row>
    <row r="5" spans="2:5" ht="16.5" thickBot="1">
      <c r="B5" s="374"/>
      <c r="C5" s="374"/>
      <c r="D5" s="374"/>
      <c r="E5" s="374"/>
    </row>
    <row r="6" spans="2:5" ht="16.5" thickTop="1">
      <c r="B6" s="382"/>
      <c r="C6" s="383" t="s">
        <v>633</v>
      </c>
      <c r="D6" s="383" t="s">
        <v>634</v>
      </c>
      <c r="E6" s="384" t="s">
        <v>635</v>
      </c>
    </row>
    <row r="7" spans="2:5" ht="36.75" customHeight="1">
      <c r="B7" s="385" t="s">
        <v>636</v>
      </c>
      <c r="C7" s="386">
        <v>1000</v>
      </c>
      <c r="D7" s="386">
        <v>2000</v>
      </c>
      <c r="E7" s="387">
        <v>3000</v>
      </c>
    </row>
    <row r="8" spans="2:5" ht="35.25" customHeight="1">
      <c r="B8" s="385" t="s">
        <v>637</v>
      </c>
      <c r="C8" s="386">
        <v>1000</v>
      </c>
      <c r="D8" s="386">
        <v>2000</v>
      </c>
      <c r="E8" s="387">
        <v>3000</v>
      </c>
    </row>
    <row r="9" spans="2:5" ht="35.25" customHeight="1" thickBot="1">
      <c r="B9" s="388" t="s">
        <v>638</v>
      </c>
      <c r="C9" s="386">
        <v>1000</v>
      </c>
      <c r="D9" s="386">
        <v>2000</v>
      </c>
      <c r="E9" s="387">
        <v>3000</v>
      </c>
    </row>
    <row r="10" ht="16.5" thickTop="1"/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639</v>
      </c>
    </row>
    <row r="3" spans="2:5" ht="20.25">
      <c r="B3" s="381" t="s">
        <v>640</v>
      </c>
      <c r="C3" s="381"/>
      <c r="D3" s="381"/>
      <c r="E3" s="381"/>
    </row>
    <row r="4" spans="2:5" ht="15.75">
      <c r="B4" s="374"/>
      <c r="C4" s="374"/>
      <c r="D4" s="374"/>
      <c r="E4" s="374"/>
    </row>
    <row r="5" spans="2:5" ht="16.5" thickBot="1">
      <c r="B5" s="374"/>
      <c r="C5" s="374"/>
      <c r="D5" s="374"/>
      <c r="E5" s="374"/>
    </row>
    <row r="6" spans="2:5" ht="16.5" thickTop="1">
      <c r="B6" s="382"/>
      <c r="C6" s="383" t="s">
        <v>633</v>
      </c>
      <c r="D6" s="383" t="s">
        <v>634</v>
      </c>
      <c r="E6" s="384" t="s">
        <v>635</v>
      </c>
    </row>
    <row r="7" spans="2:5" ht="36.75" customHeight="1">
      <c r="B7" s="385" t="s">
        <v>636</v>
      </c>
      <c r="C7" s="386">
        <v>2000</v>
      </c>
      <c r="D7" s="386">
        <v>3000</v>
      </c>
      <c r="E7" s="387">
        <v>4000</v>
      </c>
    </row>
    <row r="8" spans="2:5" ht="35.25" customHeight="1">
      <c r="B8" s="385" t="s">
        <v>637</v>
      </c>
      <c r="C8" s="386">
        <v>2000</v>
      </c>
      <c r="D8" s="386">
        <v>3000</v>
      </c>
      <c r="E8" s="387">
        <v>4000</v>
      </c>
    </row>
    <row r="9" spans="2:5" ht="35.25" customHeight="1" thickBot="1">
      <c r="B9" s="388" t="s">
        <v>638</v>
      </c>
      <c r="C9" s="386">
        <v>2000</v>
      </c>
      <c r="D9" s="386">
        <v>3000</v>
      </c>
      <c r="E9" s="387">
        <v>4000</v>
      </c>
    </row>
    <row r="10" ht="16.5" thickTop="1"/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641</v>
      </c>
    </row>
    <row r="3" spans="2:5" ht="20.25">
      <c r="B3" s="381" t="s">
        <v>15</v>
      </c>
      <c r="C3" s="381"/>
      <c r="D3" s="381"/>
      <c r="E3" s="381"/>
    </row>
    <row r="4" spans="2:5" ht="15.75">
      <c r="B4" s="374"/>
      <c r="C4" s="374"/>
      <c r="D4" s="374"/>
      <c r="E4" s="374"/>
    </row>
    <row r="5" spans="2:5" ht="16.5" thickBot="1">
      <c r="B5" s="374"/>
      <c r="C5" s="374"/>
      <c r="D5" s="374"/>
      <c r="E5" s="374"/>
    </row>
    <row r="6" spans="2:5" ht="16.5" thickTop="1">
      <c r="B6" s="382"/>
      <c r="C6" s="383" t="s">
        <v>633</v>
      </c>
      <c r="D6" s="383" t="s">
        <v>634</v>
      </c>
      <c r="E6" s="384" t="s">
        <v>635</v>
      </c>
    </row>
    <row r="7" spans="2:5" ht="36.75" customHeight="1">
      <c r="B7" s="385" t="s">
        <v>636</v>
      </c>
      <c r="C7" s="386"/>
      <c r="D7" s="386"/>
      <c r="E7" s="386"/>
    </row>
    <row r="8" spans="2:5" ht="35.25" customHeight="1">
      <c r="B8" s="385" t="s">
        <v>637</v>
      </c>
      <c r="C8" s="386"/>
      <c r="D8" s="386"/>
      <c r="E8" s="386"/>
    </row>
    <row r="9" spans="2:5" ht="35.25" customHeight="1" thickBot="1">
      <c r="B9" s="388" t="s">
        <v>638</v>
      </c>
      <c r="C9" s="386"/>
      <c r="D9" s="386"/>
      <c r="E9" s="386"/>
    </row>
    <row r="10" ht="16.5" thickTop="1"/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C26" sqref="C26"/>
    </sheetView>
  </sheetViews>
  <sheetFormatPr defaultColWidth="9.00390625" defaultRowHeight="15.75"/>
  <cols>
    <col min="1" max="1" width="4.25390625" style="390" customWidth="1"/>
    <col min="2" max="2" width="18.50390625" style="390" customWidth="1"/>
    <col min="3" max="3" width="13.50390625" style="390" customWidth="1"/>
    <col min="4" max="4" width="12.625" style="390" customWidth="1"/>
    <col min="5" max="16384" width="9.00390625" style="390" customWidth="1"/>
  </cols>
  <sheetData>
    <row r="1" spans="1:4" ht="12.75">
      <c r="A1" s="441" t="s">
        <v>705</v>
      </c>
      <c r="B1" s="441"/>
      <c r="C1" s="441"/>
      <c r="D1" s="441"/>
    </row>
    <row r="2" spans="1:4" ht="12.75">
      <c r="A2" s="442" t="s">
        <v>728</v>
      </c>
      <c r="B2" s="442"/>
      <c r="C2" s="442"/>
      <c r="D2" s="442"/>
    </row>
    <row r="3" spans="1:4" ht="13.5" thickBot="1">
      <c r="A3" s="399"/>
      <c r="B3" s="399"/>
      <c r="C3" s="399"/>
      <c r="D3" s="399"/>
    </row>
    <row r="4" spans="1:4" ht="32.25" thickBot="1">
      <c r="A4" s="400" t="s">
        <v>1</v>
      </c>
      <c r="B4" s="401" t="s">
        <v>706</v>
      </c>
      <c r="C4" s="402" t="s">
        <v>707</v>
      </c>
      <c r="D4" s="402" t="s">
        <v>708</v>
      </c>
    </row>
    <row r="5" spans="1:5" ht="12.75">
      <c r="A5" s="403">
        <v>1</v>
      </c>
      <c r="B5" s="404" t="s">
        <v>709</v>
      </c>
      <c r="C5" s="405" t="s">
        <v>650</v>
      </c>
      <c r="D5" s="405" t="s">
        <v>650</v>
      </c>
      <c r="E5" s="389"/>
    </row>
    <row r="6" spans="1:5" ht="12.75">
      <c r="A6" s="406">
        <v>2</v>
      </c>
      <c r="B6" s="407" t="s">
        <v>710</v>
      </c>
      <c r="C6" s="405" t="s">
        <v>650</v>
      </c>
      <c r="D6" s="405" t="s">
        <v>730</v>
      </c>
      <c r="E6" s="389"/>
    </row>
    <row r="7" spans="1:5" ht="12.75">
      <c r="A7" s="406">
        <v>3</v>
      </c>
      <c r="B7" s="407" t="s">
        <v>711</v>
      </c>
      <c r="C7" s="405" t="s">
        <v>651</v>
      </c>
      <c r="D7" s="405" t="s">
        <v>729</v>
      </c>
      <c r="E7" s="389"/>
    </row>
    <row r="8" spans="1:5" ht="12.75">
      <c r="A8" s="406">
        <v>4</v>
      </c>
      <c r="B8" s="407" t="s">
        <v>712</v>
      </c>
      <c r="C8" s="405" t="s">
        <v>648</v>
      </c>
      <c r="D8" s="405" t="s">
        <v>648</v>
      </c>
      <c r="E8" s="389"/>
    </row>
    <row r="9" spans="1:5" ht="12.75">
      <c r="A9" s="406">
        <v>5</v>
      </c>
      <c r="B9" s="407" t="s">
        <v>713</v>
      </c>
      <c r="C9" s="405" t="s">
        <v>651</v>
      </c>
      <c r="D9" s="405" t="s">
        <v>650</v>
      </c>
      <c r="E9" s="389"/>
    </row>
    <row r="10" spans="1:5" ht="12.75">
      <c r="A10" s="406">
        <v>6</v>
      </c>
      <c r="B10" s="407" t="s">
        <v>714</v>
      </c>
      <c r="C10" s="405" t="s">
        <v>648</v>
      </c>
      <c r="D10" s="405" t="s">
        <v>730</v>
      </c>
      <c r="E10" s="389"/>
    </row>
    <row r="11" spans="1:5" ht="12.75">
      <c r="A11" s="406">
        <v>7</v>
      </c>
      <c r="B11" s="407" t="s">
        <v>715</v>
      </c>
      <c r="C11" s="405" t="s">
        <v>650</v>
      </c>
      <c r="D11" s="405" t="s">
        <v>650</v>
      </c>
      <c r="E11" s="389"/>
    </row>
    <row r="12" spans="1:5" ht="12.75">
      <c r="A12" s="406">
        <v>8</v>
      </c>
      <c r="B12" s="407" t="s">
        <v>716</v>
      </c>
      <c r="C12" s="405" t="s">
        <v>730</v>
      </c>
      <c r="D12" s="405" t="s">
        <v>650</v>
      </c>
      <c r="E12" s="389"/>
    </row>
    <row r="13" spans="1:5" ht="12.75">
      <c r="A13" s="406">
        <v>9</v>
      </c>
      <c r="B13" s="407" t="s">
        <v>717</v>
      </c>
      <c r="C13" s="405" t="s">
        <v>650</v>
      </c>
      <c r="D13" s="405" t="s">
        <v>651</v>
      </c>
      <c r="E13" s="389"/>
    </row>
    <row r="14" spans="1:5" ht="12.75">
      <c r="A14" s="406">
        <v>10</v>
      </c>
      <c r="B14" s="407" t="s">
        <v>718</v>
      </c>
      <c r="C14" s="405" t="s">
        <v>650</v>
      </c>
      <c r="D14" s="405" t="s">
        <v>650</v>
      </c>
      <c r="E14" s="389"/>
    </row>
    <row r="15" spans="1:5" ht="12.75">
      <c r="A15" s="406">
        <v>11</v>
      </c>
      <c r="B15" s="407" t="s">
        <v>719</v>
      </c>
      <c r="C15" s="405" t="s">
        <v>648</v>
      </c>
      <c r="D15" s="405" t="s">
        <v>648</v>
      </c>
      <c r="E15" s="389"/>
    </row>
    <row r="16" spans="1:5" ht="12.75">
      <c r="A16" s="406">
        <v>12</v>
      </c>
      <c r="B16" s="407" t="s">
        <v>720</v>
      </c>
      <c r="C16" s="405" t="s">
        <v>650</v>
      </c>
      <c r="D16" s="405" t="s">
        <v>650</v>
      </c>
      <c r="E16" s="389"/>
    </row>
    <row r="17" spans="1:5" ht="12.75">
      <c r="A17" s="406">
        <v>13</v>
      </c>
      <c r="B17" s="407" t="s">
        <v>721</v>
      </c>
      <c r="C17" s="405" t="s">
        <v>730</v>
      </c>
      <c r="D17" s="405" t="s">
        <v>730</v>
      </c>
      <c r="E17" s="389"/>
    </row>
    <row r="18" spans="1:5" ht="12.75">
      <c r="A18" s="406">
        <v>14</v>
      </c>
      <c r="B18" s="407" t="s">
        <v>722</v>
      </c>
      <c r="C18" s="405" t="s">
        <v>651</v>
      </c>
      <c r="D18" s="405" t="s">
        <v>651</v>
      </c>
      <c r="E18" s="389"/>
    </row>
    <row r="19" spans="1:5" ht="12.75">
      <c r="A19" s="406">
        <v>15</v>
      </c>
      <c r="B19" s="407" t="s">
        <v>723</v>
      </c>
      <c r="C19" s="405" t="s">
        <v>648</v>
      </c>
      <c r="D19" s="405" t="s">
        <v>648</v>
      </c>
      <c r="E19" s="389"/>
    </row>
    <row r="20" spans="1:5" ht="12.75">
      <c r="A20" s="406">
        <v>16</v>
      </c>
      <c r="B20" s="407" t="s">
        <v>724</v>
      </c>
      <c r="C20" s="405" t="s">
        <v>648</v>
      </c>
      <c r="D20" s="405" t="s">
        <v>648</v>
      </c>
      <c r="E20" s="389"/>
    </row>
    <row r="21" spans="1:5" ht="12.75">
      <c r="A21" s="406">
        <v>17</v>
      </c>
      <c r="B21" s="407" t="s">
        <v>725</v>
      </c>
      <c r="C21" s="405" t="s">
        <v>650</v>
      </c>
      <c r="D21" s="405" t="s">
        <v>650</v>
      </c>
      <c r="E21" s="389"/>
    </row>
    <row r="22" spans="1:5" ht="12.75">
      <c r="A22" s="389"/>
      <c r="B22" s="389"/>
      <c r="C22" s="389"/>
      <c r="D22" s="389"/>
      <c r="E22" s="389"/>
    </row>
    <row r="23" spans="1:5" ht="12.75">
      <c r="A23" s="389"/>
      <c r="B23" s="408" t="s">
        <v>726</v>
      </c>
      <c r="C23" s="389"/>
      <c r="D23" s="408" t="s">
        <v>727</v>
      </c>
      <c r="E23" s="389"/>
    </row>
    <row r="24" spans="1:5" ht="12.75">
      <c r="A24" s="389"/>
      <c r="B24" s="389" t="s">
        <v>648</v>
      </c>
      <c r="C24" s="389"/>
      <c r="D24" s="389" t="s">
        <v>648</v>
      </c>
      <c r="E24" s="389"/>
    </row>
    <row r="25" spans="1:5" ht="12.75">
      <c r="A25" s="389"/>
      <c r="B25" s="389" t="s">
        <v>650</v>
      </c>
      <c r="C25" s="389"/>
      <c r="D25" s="389" t="s">
        <v>650</v>
      </c>
      <c r="E25" s="389"/>
    </row>
    <row r="26" spans="1:5" ht="12.75">
      <c r="A26" s="389"/>
      <c r="B26" s="389" t="s">
        <v>651</v>
      </c>
      <c r="C26" s="389"/>
      <c r="D26" s="389" t="s">
        <v>651</v>
      </c>
      <c r="E26" s="389"/>
    </row>
    <row r="27" spans="1:5" ht="12.75">
      <c r="A27" s="389"/>
      <c r="B27" s="389" t="s">
        <v>729</v>
      </c>
      <c r="C27" s="389"/>
      <c r="D27" s="389" t="s">
        <v>729</v>
      </c>
      <c r="E27" s="389"/>
    </row>
    <row r="28" spans="1:5" ht="12.75">
      <c r="A28" s="389"/>
      <c r="B28" s="389" t="s">
        <v>730</v>
      </c>
      <c r="C28" s="389"/>
      <c r="D28" s="389" t="s">
        <v>730</v>
      </c>
      <c r="E28" s="389"/>
    </row>
    <row r="29" spans="1:5" ht="12.75">
      <c r="A29" s="389"/>
      <c r="B29" s="409" t="s">
        <v>188</v>
      </c>
      <c r="C29" s="389"/>
      <c r="D29" s="409" t="s">
        <v>188</v>
      </c>
      <c r="E29" s="389"/>
    </row>
    <row r="30" spans="1:5" ht="12.75">
      <c r="A30" s="389"/>
      <c r="B30" s="389"/>
      <c r="C30" s="389"/>
      <c r="D30" s="389"/>
      <c r="E30" s="389"/>
    </row>
    <row r="31" spans="1:5" ht="12.75">
      <c r="A31" s="389"/>
      <c r="B31" s="389"/>
      <c r="C31" s="389"/>
      <c r="D31" s="389"/>
      <c r="E31" s="389"/>
    </row>
    <row r="32" spans="1:5" ht="12.75">
      <c r="A32" s="389"/>
      <c r="B32" s="389"/>
      <c r="C32" s="389"/>
      <c r="D32" s="389"/>
      <c r="E32" s="389"/>
    </row>
    <row r="33" spans="1:5" ht="12.75">
      <c r="A33" s="389"/>
      <c r="B33" s="389"/>
      <c r="C33" s="389"/>
      <c r="D33" s="389"/>
      <c r="E33" s="389"/>
    </row>
    <row r="34" spans="1:5" ht="12.75">
      <c r="A34" s="389"/>
      <c r="B34" s="389"/>
      <c r="C34" s="389"/>
      <c r="D34" s="389"/>
      <c r="E34" s="389"/>
    </row>
    <row r="35" spans="1:5" ht="12.75">
      <c r="A35" s="389"/>
      <c r="B35" s="389"/>
      <c r="C35" s="389"/>
      <c r="D35" s="389"/>
      <c r="E35" s="389"/>
    </row>
    <row r="36" spans="1:5" ht="12.75">
      <c r="A36" s="389"/>
      <c r="B36" s="389"/>
      <c r="C36" s="389"/>
      <c r="D36" s="389"/>
      <c r="E36" s="389"/>
    </row>
    <row r="37" spans="1:5" ht="12.75">
      <c r="A37" s="389"/>
      <c r="B37" s="389"/>
      <c r="C37" s="389"/>
      <c r="D37" s="389"/>
      <c r="E37" s="389"/>
    </row>
    <row r="38" spans="1:5" ht="12.75">
      <c r="A38" s="389"/>
      <c r="B38" s="389"/>
      <c r="C38" s="389"/>
      <c r="D38" s="389"/>
      <c r="E38" s="389"/>
    </row>
    <row r="39" spans="1:5" ht="12.75">
      <c r="A39" s="389"/>
      <c r="B39" s="389"/>
      <c r="C39" s="389"/>
      <c r="D39" s="389"/>
      <c r="E39" s="389"/>
    </row>
    <row r="40" spans="1:5" ht="12.75">
      <c r="A40" s="389"/>
      <c r="B40" s="389"/>
      <c r="C40" s="389"/>
      <c r="D40" s="389"/>
      <c r="E40" s="389"/>
    </row>
    <row r="41" spans="1:5" ht="12.75">
      <c r="A41" s="389"/>
      <c r="B41" s="389"/>
      <c r="C41" s="389"/>
      <c r="D41" s="389"/>
      <c r="E41" s="389"/>
    </row>
    <row r="42" spans="1:5" ht="12.75">
      <c r="A42" s="389"/>
      <c r="B42" s="389"/>
      <c r="C42" s="389"/>
      <c r="D42" s="389"/>
      <c r="E42" s="389"/>
    </row>
    <row r="43" spans="1:5" ht="12.75">
      <c r="A43" s="389"/>
      <c r="B43" s="389"/>
      <c r="C43" s="389"/>
      <c r="D43" s="389"/>
      <c r="E43" s="389"/>
    </row>
    <row r="44" spans="1:5" ht="12.75">
      <c r="A44" s="389"/>
      <c r="B44" s="389"/>
      <c r="C44" s="389"/>
      <c r="D44" s="389"/>
      <c r="E44" s="389"/>
    </row>
    <row r="45" spans="1:5" ht="12.75">
      <c r="A45" s="389"/>
      <c r="B45" s="389"/>
      <c r="C45" s="389"/>
      <c r="D45" s="389"/>
      <c r="E45" s="389"/>
    </row>
    <row r="46" spans="1:5" ht="12.75">
      <c r="A46" s="389"/>
      <c r="B46" s="389"/>
      <c r="C46" s="389"/>
      <c r="D46" s="389"/>
      <c r="E46" s="389"/>
    </row>
    <row r="47" spans="1:5" ht="12.75">
      <c r="A47" s="389"/>
      <c r="B47" s="389"/>
      <c r="C47" s="389"/>
      <c r="D47" s="389"/>
      <c r="E47" s="389"/>
    </row>
    <row r="48" spans="1:5" ht="12.75">
      <c r="A48" s="389"/>
      <c r="B48" s="389"/>
      <c r="C48" s="389"/>
      <c r="D48" s="389"/>
      <c r="E48" s="389"/>
    </row>
    <row r="49" spans="1:5" ht="12.75">
      <c r="A49" s="389"/>
      <c r="B49" s="389"/>
      <c r="C49" s="389"/>
      <c r="D49" s="389"/>
      <c r="E49" s="389"/>
    </row>
    <row r="50" spans="1:5" ht="12.75">
      <c r="A50" s="389"/>
      <c r="B50" s="389"/>
      <c r="C50" s="389"/>
      <c r="D50" s="389"/>
      <c r="E50" s="389"/>
    </row>
    <row r="51" spans="1:5" ht="12.75">
      <c r="A51" s="389"/>
      <c r="B51" s="389"/>
      <c r="C51" s="389"/>
      <c r="D51" s="389"/>
      <c r="E51" s="389"/>
    </row>
    <row r="52" spans="1:5" ht="12.75">
      <c r="A52" s="389"/>
      <c r="B52" s="389"/>
      <c r="C52" s="389"/>
      <c r="D52" s="389"/>
      <c r="E52" s="389"/>
    </row>
    <row r="53" spans="1:5" ht="12.75">
      <c r="A53" s="389"/>
      <c r="B53" s="389"/>
      <c r="C53" s="389"/>
      <c r="D53" s="389"/>
      <c r="E53" s="389"/>
    </row>
    <row r="54" spans="1:5" ht="12.75">
      <c r="A54" s="389"/>
      <c r="B54" s="389"/>
      <c r="C54" s="389"/>
      <c r="D54" s="389"/>
      <c r="E54" s="389"/>
    </row>
    <row r="55" spans="1:5" ht="12.75">
      <c r="A55" s="389"/>
      <c r="B55" s="389"/>
      <c r="C55" s="389"/>
      <c r="D55" s="389"/>
      <c r="E55" s="389"/>
    </row>
    <row r="56" spans="1:5" ht="12.75">
      <c r="A56" s="389"/>
      <c r="B56" s="389"/>
      <c r="C56" s="389"/>
      <c r="D56" s="389"/>
      <c r="E56" s="389"/>
    </row>
    <row r="57" spans="1:5" ht="12.75">
      <c r="A57" s="389"/>
      <c r="B57" s="389"/>
      <c r="C57" s="389"/>
      <c r="D57" s="389"/>
      <c r="E57" s="389"/>
    </row>
    <row r="58" spans="1:5" ht="12.75">
      <c r="A58" s="389"/>
      <c r="B58" s="389"/>
      <c r="C58" s="389"/>
      <c r="D58" s="389"/>
      <c r="E58" s="389"/>
    </row>
    <row r="59" spans="1:5" ht="12.75">
      <c r="A59" s="389"/>
      <c r="B59" s="389"/>
      <c r="C59" s="389"/>
      <c r="D59" s="389"/>
      <c r="E59" s="389"/>
    </row>
    <row r="60" spans="1:5" ht="12.75">
      <c r="A60" s="389"/>
      <c r="B60" s="389"/>
      <c r="C60" s="389"/>
      <c r="D60" s="389"/>
      <c r="E60" s="389"/>
    </row>
    <row r="61" spans="1:5" ht="12.75">
      <c r="A61" s="389"/>
      <c r="B61" s="389"/>
      <c r="C61" s="389"/>
      <c r="D61" s="389"/>
      <c r="E61" s="389"/>
    </row>
    <row r="62" spans="1:5" ht="12.75">
      <c r="A62" s="389"/>
      <c r="B62" s="389"/>
      <c r="C62" s="389"/>
      <c r="D62" s="389"/>
      <c r="E62" s="389"/>
    </row>
    <row r="63" spans="1:5" ht="12.75">
      <c r="A63" s="389"/>
      <c r="B63" s="389"/>
      <c r="C63" s="389"/>
      <c r="D63" s="389"/>
      <c r="E63" s="389"/>
    </row>
    <row r="64" spans="1:5" ht="12.75">
      <c r="A64" s="389"/>
      <c r="B64" s="389"/>
      <c r="C64" s="389"/>
      <c r="D64" s="389"/>
      <c r="E64" s="389"/>
    </row>
    <row r="65" spans="1:5" ht="12.75">
      <c r="A65" s="389"/>
      <c r="B65" s="389"/>
      <c r="C65" s="389"/>
      <c r="D65" s="389"/>
      <c r="E65" s="389"/>
    </row>
    <row r="66" spans="1:5" ht="12.75">
      <c r="A66" s="389"/>
      <c r="B66" s="389"/>
      <c r="C66" s="389"/>
      <c r="D66" s="389"/>
      <c r="E66" s="389"/>
    </row>
    <row r="67" spans="1:5" ht="12.75">
      <c r="A67" s="389"/>
      <c r="B67" s="389"/>
      <c r="C67" s="389"/>
      <c r="D67" s="389"/>
      <c r="E67" s="389"/>
    </row>
    <row r="68" spans="1:5" ht="12.75">
      <c r="A68" s="389"/>
      <c r="B68" s="389"/>
      <c r="C68" s="389"/>
      <c r="D68" s="389"/>
      <c r="E68" s="389"/>
    </row>
    <row r="69" spans="1:5" ht="12.75">
      <c r="A69" s="389"/>
      <c r="B69" s="389"/>
      <c r="C69" s="389"/>
      <c r="D69" s="389"/>
      <c r="E69" s="389"/>
    </row>
    <row r="70" spans="1:5" ht="12.75">
      <c r="A70" s="389"/>
      <c r="B70" s="389"/>
      <c r="C70" s="389"/>
      <c r="D70" s="389"/>
      <c r="E70" s="389"/>
    </row>
    <row r="71" spans="1:5" ht="12.75">
      <c r="A71" s="389"/>
      <c r="B71" s="389"/>
      <c r="C71" s="389"/>
      <c r="D71" s="389"/>
      <c r="E71" s="389"/>
    </row>
    <row r="72" spans="1:5" ht="12.75">
      <c r="A72" s="389"/>
      <c r="B72" s="389"/>
      <c r="C72" s="389"/>
      <c r="D72" s="389"/>
      <c r="E72" s="389"/>
    </row>
    <row r="73" spans="1:5" ht="12.75">
      <c r="A73" s="389"/>
      <c r="B73" s="389"/>
      <c r="C73" s="389"/>
      <c r="D73" s="389"/>
      <c r="E73" s="389"/>
    </row>
    <row r="74" spans="1:5" ht="12.75">
      <c r="A74" s="389"/>
      <c r="B74" s="389"/>
      <c r="C74" s="389"/>
      <c r="D74" s="389"/>
      <c r="E74" s="389"/>
    </row>
    <row r="75" spans="1:5" ht="12.75">
      <c r="A75" s="389"/>
      <c r="B75" s="389"/>
      <c r="C75" s="389"/>
      <c r="D75" s="389"/>
      <c r="E75" s="389"/>
    </row>
    <row r="76" spans="1:5" ht="12.75">
      <c r="A76" s="389"/>
      <c r="B76" s="389"/>
      <c r="C76" s="389"/>
      <c r="D76" s="389"/>
      <c r="E76" s="389"/>
    </row>
    <row r="77" spans="1:5" ht="12.75">
      <c r="A77" s="389"/>
      <c r="B77" s="389"/>
      <c r="C77" s="389"/>
      <c r="D77" s="389"/>
      <c r="E77" s="389"/>
    </row>
    <row r="78" spans="1:5" ht="12.75">
      <c r="A78" s="389"/>
      <c r="B78" s="389"/>
      <c r="C78" s="389"/>
      <c r="D78" s="389"/>
      <c r="E78" s="389"/>
    </row>
    <row r="79" spans="1:5" ht="12.75">
      <c r="A79" s="389"/>
      <c r="B79" s="389"/>
      <c r="C79" s="389"/>
      <c r="D79" s="389"/>
      <c r="E79" s="389"/>
    </row>
    <row r="80" spans="1:5" ht="12.75">
      <c r="A80" s="389"/>
      <c r="B80" s="389"/>
      <c r="C80" s="389"/>
      <c r="D80" s="389"/>
      <c r="E80" s="389"/>
    </row>
    <row r="81" spans="1:5" ht="12.75">
      <c r="A81" s="389"/>
      <c r="B81" s="389"/>
      <c r="C81" s="389"/>
      <c r="D81" s="389"/>
      <c r="E81" s="389"/>
    </row>
    <row r="82" spans="1:5" ht="12.75">
      <c r="A82" s="389"/>
      <c r="B82" s="389"/>
      <c r="C82" s="389"/>
      <c r="D82" s="389"/>
      <c r="E82" s="389"/>
    </row>
    <row r="83" spans="1:5" ht="12.75">
      <c r="A83" s="389"/>
      <c r="B83" s="389"/>
      <c r="C83" s="389"/>
      <c r="D83" s="389"/>
      <c r="E83" s="389"/>
    </row>
    <row r="84" spans="1:5" ht="12.75">
      <c r="A84" s="389"/>
      <c r="B84" s="389"/>
      <c r="C84" s="389"/>
      <c r="D84" s="389"/>
      <c r="E84" s="389"/>
    </row>
    <row r="85" spans="1:5" ht="12.75">
      <c r="A85" s="389"/>
      <c r="B85" s="389"/>
      <c r="C85" s="389"/>
      <c r="D85" s="389"/>
      <c r="E85" s="389"/>
    </row>
    <row r="86" spans="1:5" ht="12.75">
      <c r="A86" s="389"/>
      <c r="B86" s="389"/>
      <c r="C86" s="389"/>
      <c r="D86" s="389"/>
      <c r="E86" s="389"/>
    </row>
    <row r="87" spans="1:5" ht="12.75">
      <c r="A87" s="389"/>
      <c r="B87" s="389"/>
      <c r="C87" s="389"/>
      <c r="D87" s="389"/>
      <c r="E87" s="389"/>
    </row>
    <row r="88" spans="1:5" ht="12.75">
      <c r="A88" s="389"/>
      <c r="B88" s="389"/>
      <c r="C88" s="389"/>
      <c r="D88" s="389"/>
      <c r="E88" s="389"/>
    </row>
    <row r="89" spans="1:5" ht="12.75">
      <c r="A89" s="389"/>
      <c r="B89" s="389"/>
      <c r="C89" s="389"/>
      <c r="D89" s="389"/>
      <c r="E89" s="389"/>
    </row>
    <row r="90" spans="1:5" ht="12.75">
      <c r="A90" s="389"/>
      <c r="B90" s="389"/>
      <c r="C90" s="389"/>
      <c r="D90" s="389"/>
      <c r="E90" s="389"/>
    </row>
    <row r="91" spans="1:5" ht="12.75">
      <c r="A91" s="389"/>
      <c r="B91" s="389"/>
      <c r="C91" s="389"/>
      <c r="D91" s="389"/>
      <c r="E91" s="389"/>
    </row>
    <row r="92" spans="1:5" ht="12.75">
      <c r="A92" s="389"/>
      <c r="B92" s="389"/>
      <c r="C92" s="389"/>
      <c r="D92" s="389"/>
      <c r="E92" s="389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7.00390625" style="0" customWidth="1"/>
    <col min="2" max="3" width="12.125" style="0" customWidth="1"/>
    <col min="4" max="4" width="11.875" style="0" customWidth="1"/>
    <col min="5" max="5" width="2.75390625" style="0" customWidth="1"/>
    <col min="6" max="6" width="9.375" style="0" customWidth="1"/>
    <col min="7" max="7" width="18.00390625" style="0" customWidth="1"/>
    <col min="8" max="8" width="9.875" style="0" customWidth="1"/>
    <col min="9" max="9" width="4.50390625" style="0" customWidth="1"/>
    <col min="16" max="16" width="9.50390625" style="0" bestFit="1" customWidth="1"/>
  </cols>
  <sheetData>
    <row r="1" spans="1:8" ht="15.75" customHeight="1">
      <c r="A1" s="27"/>
      <c r="B1" s="27"/>
      <c r="C1" s="27"/>
      <c r="D1" s="27"/>
      <c r="E1" s="27"/>
      <c r="F1" s="27"/>
      <c r="G1" s="27"/>
      <c r="H1" s="27"/>
    </row>
    <row r="2" spans="2:3" ht="17.25" customHeight="1">
      <c r="B2" s="19" t="s">
        <v>71</v>
      </c>
      <c r="C2" s="19"/>
    </row>
    <row r="3" ht="16.5" thickBot="1"/>
    <row r="4" spans="1:16" ht="12.75" customHeight="1">
      <c r="A4" s="28" t="s">
        <v>387</v>
      </c>
      <c r="B4" s="28" t="s">
        <v>72</v>
      </c>
      <c r="C4" s="28" t="s">
        <v>154</v>
      </c>
      <c r="D4" s="28" t="s">
        <v>73</v>
      </c>
      <c r="F4" s="28" t="s">
        <v>72</v>
      </c>
      <c r="G4" s="28" t="s">
        <v>74</v>
      </c>
      <c r="H4" s="78" t="s">
        <v>75</v>
      </c>
      <c r="J4" s="80" t="s">
        <v>154</v>
      </c>
      <c r="K4" s="81" t="s">
        <v>75</v>
      </c>
      <c r="M4" s="28" t="s">
        <v>72</v>
      </c>
      <c r="N4" s="28" t="s">
        <v>72</v>
      </c>
      <c r="O4" s="28" t="s">
        <v>72</v>
      </c>
      <c r="P4" s="28" t="s">
        <v>72</v>
      </c>
    </row>
    <row r="5" spans="1:16" ht="15.75">
      <c r="A5" s="29">
        <v>1</v>
      </c>
      <c r="B5" s="30" t="s">
        <v>76</v>
      </c>
      <c r="C5" s="30" t="s">
        <v>149</v>
      </c>
      <c r="D5" s="31">
        <v>25</v>
      </c>
      <c r="F5" s="30" t="s">
        <v>77</v>
      </c>
      <c r="G5" s="31"/>
      <c r="H5" s="79"/>
      <c r="J5" s="82" t="s">
        <v>149</v>
      </c>
      <c r="K5" s="83"/>
      <c r="M5" s="30" t="s">
        <v>77</v>
      </c>
      <c r="N5" s="30" t="s">
        <v>76</v>
      </c>
      <c r="O5" s="30" t="s">
        <v>78</v>
      </c>
      <c r="P5" s="30" t="s">
        <v>79</v>
      </c>
    </row>
    <row r="6" spans="1:16" ht="15.75">
      <c r="A6" s="29">
        <v>2</v>
      </c>
      <c r="B6" s="30" t="s">
        <v>78</v>
      </c>
      <c r="C6" s="30" t="s">
        <v>150</v>
      </c>
      <c r="D6" s="31">
        <v>30</v>
      </c>
      <c r="F6" s="30" t="s">
        <v>76</v>
      </c>
      <c r="G6" s="31"/>
      <c r="H6" s="79">
        <v>5</v>
      </c>
      <c r="J6" s="82" t="s">
        <v>150</v>
      </c>
      <c r="K6" s="83"/>
      <c r="L6" s="65" t="s">
        <v>146</v>
      </c>
      <c r="M6" s="47"/>
      <c r="N6" s="47"/>
      <c r="O6" s="47"/>
      <c r="P6" s="317">
        <f>DMIN($B$4:$D$20,$D$4,P4:P5)</f>
        <v>85</v>
      </c>
    </row>
    <row r="7" spans="1:16" ht="15.75">
      <c r="A7" s="29">
        <v>3</v>
      </c>
      <c r="B7" s="30" t="s">
        <v>77</v>
      </c>
      <c r="C7" s="30" t="s">
        <v>151</v>
      </c>
      <c r="D7" s="31">
        <v>35</v>
      </c>
      <c r="F7" s="30" t="s">
        <v>78</v>
      </c>
      <c r="G7" s="88">
        <v>310</v>
      </c>
      <c r="H7" s="79"/>
      <c r="J7" s="82" t="s">
        <v>151</v>
      </c>
      <c r="K7" s="87">
        <v>3</v>
      </c>
      <c r="L7" s="65" t="s">
        <v>147</v>
      </c>
      <c r="M7" s="47"/>
      <c r="N7" s="47"/>
      <c r="O7" s="47"/>
      <c r="P7" s="317">
        <f>DMAX($B$4:$D$20,$D$4,P4:P5)</f>
        <v>90</v>
      </c>
    </row>
    <row r="8" spans="1:16" ht="15.75">
      <c r="A8" s="29">
        <v>4</v>
      </c>
      <c r="B8" s="30" t="s">
        <v>76</v>
      </c>
      <c r="C8" s="30" t="s">
        <v>152</v>
      </c>
      <c r="D8" s="31">
        <v>40</v>
      </c>
      <c r="F8" s="30" t="s">
        <v>79</v>
      </c>
      <c r="G8" s="31"/>
      <c r="H8" s="79"/>
      <c r="J8" s="82" t="s">
        <v>152</v>
      </c>
      <c r="K8" s="83"/>
      <c r="L8" s="65" t="s">
        <v>148</v>
      </c>
      <c r="M8" s="47"/>
      <c r="N8" s="47"/>
      <c r="O8" s="47"/>
      <c r="P8" s="317">
        <f>DAVERAGE($B$4:$D$20,$D$4,P4:P5)</f>
        <v>87.5</v>
      </c>
    </row>
    <row r="9" spans="1:16" ht="16.5" thickBot="1">
      <c r="A9" s="29">
        <v>5</v>
      </c>
      <c r="B9" s="30" t="s">
        <v>78</v>
      </c>
      <c r="C9" s="30" t="s">
        <v>153</v>
      </c>
      <c r="D9" s="31">
        <v>45</v>
      </c>
      <c r="J9" s="84" t="s">
        <v>153</v>
      </c>
      <c r="K9" s="85"/>
      <c r="L9" s="65" t="s">
        <v>3</v>
      </c>
      <c r="M9" s="47"/>
      <c r="N9" s="47"/>
      <c r="O9" s="47"/>
      <c r="P9" s="89">
        <f>DCOUNT($B$4:$D$20,$D$4,P4:P5)</f>
        <v>2</v>
      </c>
    </row>
    <row r="10" spans="1:6" ht="15.75">
      <c r="A10" s="29">
        <v>6</v>
      </c>
      <c r="B10" s="30" t="s">
        <v>77</v>
      </c>
      <c r="C10" s="30" t="s">
        <v>149</v>
      </c>
      <c r="D10" s="31">
        <v>50</v>
      </c>
      <c r="F10" s="40" t="s">
        <v>416</v>
      </c>
    </row>
    <row r="11" spans="1:6" ht="15.75">
      <c r="A11" s="29">
        <v>7</v>
      </c>
      <c r="B11" s="30" t="s">
        <v>76</v>
      </c>
      <c r="C11" s="30" t="s">
        <v>150</v>
      </c>
      <c r="D11" s="31">
        <v>55</v>
      </c>
      <c r="F11" s="40" t="s">
        <v>417</v>
      </c>
    </row>
    <row r="12" spans="1:4" ht="15.75">
      <c r="A12" s="29">
        <v>8</v>
      </c>
      <c r="B12" s="30" t="s">
        <v>78</v>
      </c>
      <c r="C12" s="30" t="s">
        <v>151</v>
      </c>
      <c r="D12" s="31">
        <v>60</v>
      </c>
    </row>
    <row r="13" spans="1:4" ht="15.75">
      <c r="A13" s="29">
        <v>9</v>
      </c>
      <c r="B13" s="30" t="s">
        <v>77</v>
      </c>
      <c r="C13" s="30" t="s">
        <v>152</v>
      </c>
      <c r="D13" s="31">
        <v>65</v>
      </c>
    </row>
    <row r="14" spans="1:4" ht="15.75">
      <c r="A14" s="29">
        <v>10</v>
      </c>
      <c r="B14" s="30" t="s">
        <v>76</v>
      </c>
      <c r="C14" s="30" t="s">
        <v>153</v>
      </c>
      <c r="D14" s="31">
        <v>70</v>
      </c>
    </row>
    <row r="15" spans="1:4" ht="15.75">
      <c r="A15" s="29">
        <v>11</v>
      </c>
      <c r="B15" s="30" t="s">
        <v>78</v>
      </c>
      <c r="C15" s="30" t="s">
        <v>149</v>
      </c>
      <c r="D15" s="31">
        <v>75</v>
      </c>
    </row>
    <row r="16" spans="1:4" ht="15.75">
      <c r="A16" s="29">
        <v>12</v>
      </c>
      <c r="B16" s="30" t="s">
        <v>77</v>
      </c>
      <c r="C16" s="30" t="s">
        <v>150</v>
      </c>
      <c r="D16" s="31">
        <v>80</v>
      </c>
    </row>
    <row r="17" spans="1:4" ht="15.75">
      <c r="A17" s="29">
        <v>13</v>
      </c>
      <c r="B17" s="30" t="s">
        <v>79</v>
      </c>
      <c r="C17" s="30" t="s">
        <v>151</v>
      </c>
      <c r="D17" s="31">
        <v>85</v>
      </c>
    </row>
    <row r="18" spans="1:4" ht="15.75">
      <c r="A18" s="29">
        <v>14</v>
      </c>
      <c r="B18" s="30" t="s">
        <v>79</v>
      </c>
      <c r="C18" s="30" t="s">
        <v>152</v>
      </c>
      <c r="D18" s="31">
        <v>90</v>
      </c>
    </row>
    <row r="19" spans="1:4" ht="15.75">
      <c r="A19" s="29">
        <v>15</v>
      </c>
      <c r="B19" s="30" t="s">
        <v>76</v>
      </c>
      <c r="C19" s="30" t="s">
        <v>153</v>
      </c>
      <c r="D19" s="31">
        <v>95</v>
      </c>
    </row>
    <row r="20" spans="1:4" ht="15.75">
      <c r="A20" s="29">
        <v>16</v>
      </c>
      <c r="B20" s="30" t="s">
        <v>78</v>
      </c>
      <c r="C20" s="30" t="s">
        <v>150</v>
      </c>
      <c r="D20" s="31">
        <v>100</v>
      </c>
    </row>
    <row r="22" ht="15.75">
      <c r="A22" s="21" t="s">
        <v>80</v>
      </c>
    </row>
    <row r="23" ht="15.75">
      <c r="A23" t="s">
        <v>81</v>
      </c>
    </row>
    <row r="25" ht="15.75">
      <c r="A25" s="21" t="s">
        <v>82</v>
      </c>
    </row>
    <row r="27" ht="15.75">
      <c r="A27" s="21" t="s">
        <v>83</v>
      </c>
    </row>
    <row r="28" ht="15.75">
      <c r="A28" s="21" t="s">
        <v>84</v>
      </c>
    </row>
    <row r="29" ht="15.75">
      <c r="A29" s="21" t="s">
        <v>85</v>
      </c>
    </row>
    <row r="31" ht="15.75">
      <c r="A31" s="21" t="s">
        <v>86</v>
      </c>
    </row>
    <row r="32" ht="15.75">
      <c r="B32" t="s">
        <v>87</v>
      </c>
    </row>
  </sheetData>
  <sheetProtection/>
  <printOptions/>
  <pageMargins left="0.75" right="0.75" top="0.61" bottom="0.58" header="0.5" footer="0.5"/>
  <pageSetup horizontalDpi="360" verticalDpi="36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11.875" style="0" customWidth="1"/>
    <col min="3" max="3" width="12.375" style="0" customWidth="1"/>
    <col min="4" max="4" width="13.00390625" style="0" customWidth="1"/>
    <col min="5" max="5" width="12.25390625" style="0" customWidth="1"/>
    <col min="7" max="7" width="20.50390625" style="0" customWidth="1"/>
  </cols>
  <sheetData>
    <row r="1" spans="1:8" ht="15.75">
      <c r="A1" s="101"/>
      <c r="B1" s="101"/>
      <c r="C1" s="101"/>
      <c r="D1" s="101"/>
      <c r="E1" s="101"/>
      <c r="F1" s="101"/>
      <c r="G1" s="101"/>
      <c r="H1" s="101"/>
    </row>
    <row r="2" spans="1:8" ht="15.75">
      <c r="A2" s="61" t="s">
        <v>437</v>
      </c>
      <c r="B2" s="102"/>
      <c r="C2" s="102"/>
      <c r="D2" s="102"/>
      <c r="E2" s="102"/>
      <c r="F2" s="102"/>
      <c r="G2" s="102"/>
      <c r="H2" s="102"/>
    </row>
    <row r="3" spans="1:8" ht="15.75">
      <c r="A3" s="61" t="s">
        <v>384</v>
      </c>
      <c r="B3" s="102"/>
      <c r="C3" s="102"/>
      <c r="D3" s="102"/>
      <c r="E3" s="102"/>
      <c r="F3" s="102"/>
      <c r="G3" s="102"/>
      <c r="H3" s="102"/>
    </row>
    <row r="4" spans="1:8" ht="15.75">
      <c r="A4" s="61" t="s">
        <v>385</v>
      </c>
      <c r="B4" s="102"/>
      <c r="C4" s="102"/>
      <c r="D4" s="102"/>
      <c r="E4" s="102"/>
      <c r="F4" s="102"/>
      <c r="G4" s="102"/>
      <c r="H4" s="102"/>
    </row>
    <row r="5" spans="1:8" ht="15.75">
      <c r="A5" s="61" t="s">
        <v>386</v>
      </c>
      <c r="B5" s="102"/>
      <c r="C5" s="102"/>
      <c r="D5" s="102"/>
      <c r="E5" s="102"/>
      <c r="F5" s="102"/>
      <c r="G5" s="102"/>
      <c r="H5" s="102"/>
    </row>
    <row r="6" spans="1:8" ht="16.5" thickBot="1">
      <c r="A6" s="141"/>
      <c r="B6" s="102"/>
      <c r="C6" s="102"/>
      <c r="D6" s="102"/>
      <c r="E6" s="102"/>
      <c r="F6" s="102"/>
      <c r="G6" s="102"/>
      <c r="H6" s="102"/>
    </row>
    <row r="7" spans="1:8" ht="26.25" customHeight="1" thickBot="1" thickTop="1">
      <c r="A7" s="125" t="s">
        <v>387</v>
      </c>
      <c r="B7" s="126" t="s">
        <v>72</v>
      </c>
      <c r="C7" s="126" t="s">
        <v>483</v>
      </c>
      <c r="D7" s="126" t="s">
        <v>484</v>
      </c>
      <c r="E7" s="127" t="s">
        <v>428</v>
      </c>
      <c r="F7" s="128"/>
      <c r="G7" s="443" t="s">
        <v>485</v>
      </c>
      <c r="H7" s="444"/>
    </row>
    <row r="8" spans="1:8" ht="20.25" customHeight="1" thickTop="1">
      <c r="A8" s="129">
        <v>1</v>
      </c>
      <c r="B8" s="130" t="s">
        <v>388</v>
      </c>
      <c r="C8" s="130">
        <v>120</v>
      </c>
      <c r="D8" s="130">
        <v>100</v>
      </c>
      <c r="E8" s="131"/>
      <c r="F8" s="128"/>
      <c r="G8" s="132" t="s">
        <v>486</v>
      </c>
      <c r="H8" s="133"/>
    </row>
    <row r="9" spans="1:8" ht="19.5" customHeight="1">
      <c r="A9" s="129">
        <v>2</v>
      </c>
      <c r="B9" s="130" t="s">
        <v>389</v>
      </c>
      <c r="C9" s="130">
        <v>150</v>
      </c>
      <c r="D9" s="130">
        <v>50</v>
      </c>
      <c r="E9" s="131"/>
      <c r="F9" s="128"/>
      <c r="G9" s="134" t="s">
        <v>487</v>
      </c>
      <c r="H9" s="135"/>
    </row>
    <row r="10" spans="1:8" ht="15.75">
      <c r="A10" s="129">
        <v>3</v>
      </c>
      <c r="B10" s="130" t="s">
        <v>390</v>
      </c>
      <c r="C10" s="130">
        <v>100</v>
      </c>
      <c r="D10" s="130">
        <v>50</v>
      </c>
      <c r="E10" s="131"/>
      <c r="F10" s="128"/>
      <c r="G10" s="134" t="s">
        <v>488</v>
      </c>
      <c r="H10" s="135"/>
    </row>
    <row r="11" spans="1:8" ht="16.5" thickBot="1">
      <c r="A11" s="129">
        <v>4</v>
      </c>
      <c r="B11" s="130" t="s">
        <v>391</v>
      </c>
      <c r="C11" s="130">
        <v>200</v>
      </c>
      <c r="D11" s="130">
        <v>100</v>
      </c>
      <c r="E11" s="131"/>
      <c r="F11" s="128"/>
      <c r="G11" s="136" t="s">
        <v>489</v>
      </c>
      <c r="H11" s="137"/>
    </row>
    <row r="12" spans="1:8" ht="17.25" thickBot="1" thickTop="1">
      <c r="A12" s="129">
        <v>5</v>
      </c>
      <c r="B12" s="130" t="s">
        <v>392</v>
      </c>
      <c r="C12" s="130">
        <v>100</v>
      </c>
      <c r="D12" s="130">
        <v>50</v>
      </c>
      <c r="E12" s="131"/>
      <c r="F12" s="128"/>
      <c r="G12" s="136" t="s">
        <v>428</v>
      </c>
      <c r="H12" s="137"/>
    </row>
    <row r="13" spans="1:8" ht="16.5" thickTop="1">
      <c r="A13" s="129">
        <v>6</v>
      </c>
      <c r="B13" s="130" t="s">
        <v>393</v>
      </c>
      <c r="C13" s="130">
        <v>165</v>
      </c>
      <c r="D13" s="130">
        <v>100</v>
      </c>
      <c r="E13" s="131"/>
      <c r="F13" s="128"/>
      <c r="G13" s="128"/>
      <c r="H13" s="128"/>
    </row>
    <row r="14" spans="1:8" ht="15.75">
      <c r="A14" s="129">
        <v>7</v>
      </c>
      <c r="B14" s="130" t="s">
        <v>394</v>
      </c>
      <c r="C14" s="130">
        <v>220</v>
      </c>
      <c r="D14" s="130">
        <v>50</v>
      </c>
      <c r="E14" s="131"/>
      <c r="F14" s="128"/>
      <c r="G14" s="128"/>
      <c r="H14" s="128"/>
    </row>
    <row r="15" spans="1:8" ht="15.75">
      <c r="A15" s="129">
        <v>8</v>
      </c>
      <c r="B15" s="130" t="s">
        <v>395</v>
      </c>
      <c r="C15" s="130">
        <v>100</v>
      </c>
      <c r="D15" s="130"/>
      <c r="E15" s="131"/>
      <c r="F15" s="128"/>
      <c r="G15" s="128"/>
      <c r="H15" s="128"/>
    </row>
    <row r="16" spans="1:8" ht="15.75">
      <c r="A16" s="129">
        <v>9</v>
      </c>
      <c r="B16" s="130" t="s">
        <v>396</v>
      </c>
      <c r="C16" s="130">
        <v>150</v>
      </c>
      <c r="D16" s="130">
        <v>150</v>
      </c>
      <c r="E16" s="131"/>
      <c r="F16" s="128"/>
      <c r="G16" s="128"/>
      <c r="H16" s="128"/>
    </row>
    <row r="17" spans="1:8" ht="16.5" thickBot="1">
      <c r="A17" s="129">
        <v>10</v>
      </c>
      <c r="B17" s="130" t="s">
        <v>397</v>
      </c>
      <c r="C17" s="130">
        <v>100</v>
      </c>
      <c r="D17" s="130">
        <v>50</v>
      </c>
      <c r="E17" s="131"/>
      <c r="F17" s="128"/>
      <c r="G17" s="128"/>
      <c r="H17" s="128"/>
    </row>
    <row r="18" spans="1:8" ht="17.25" thickBot="1" thickTop="1">
      <c r="A18" s="129">
        <v>11</v>
      </c>
      <c r="B18" s="130" t="s">
        <v>398</v>
      </c>
      <c r="C18" s="130">
        <v>180</v>
      </c>
      <c r="D18" s="130"/>
      <c r="E18" s="131"/>
      <c r="F18" s="128"/>
      <c r="G18" s="443" t="s">
        <v>490</v>
      </c>
      <c r="H18" s="444"/>
    </row>
    <row r="19" spans="1:8" ht="16.5" thickTop="1">
      <c r="A19" s="129">
        <v>12</v>
      </c>
      <c r="B19" s="130" t="s">
        <v>399</v>
      </c>
      <c r="C19" s="130">
        <v>130</v>
      </c>
      <c r="D19" s="130">
        <v>130</v>
      </c>
      <c r="E19" s="131"/>
      <c r="F19" s="128"/>
      <c r="G19" s="132" t="s">
        <v>491</v>
      </c>
      <c r="H19" s="133"/>
    </row>
    <row r="20" spans="1:8" ht="16.5" thickBot="1">
      <c r="A20" s="129">
        <v>13</v>
      </c>
      <c r="B20" s="130" t="s">
        <v>400</v>
      </c>
      <c r="C20" s="130">
        <v>50</v>
      </c>
      <c r="D20" s="130"/>
      <c r="E20" s="131"/>
      <c r="F20" s="128"/>
      <c r="G20" s="136" t="s">
        <v>492</v>
      </c>
      <c r="H20" s="137"/>
    </row>
    <row r="21" spans="1:8" ht="16.5" thickTop="1">
      <c r="A21" s="129">
        <v>14</v>
      </c>
      <c r="B21" s="130" t="s">
        <v>401</v>
      </c>
      <c r="C21" s="130">
        <v>100</v>
      </c>
      <c r="D21" s="130">
        <v>50</v>
      </c>
      <c r="E21" s="131"/>
      <c r="F21" s="128"/>
      <c r="G21" s="128"/>
      <c r="H21" s="128"/>
    </row>
    <row r="22" spans="1:8" ht="15.75">
      <c r="A22" s="129">
        <v>15</v>
      </c>
      <c r="B22" s="130" t="s">
        <v>402</v>
      </c>
      <c r="C22" s="130">
        <v>150</v>
      </c>
      <c r="D22" s="130">
        <v>100</v>
      </c>
      <c r="E22" s="131"/>
      <c r="F22" s="128"/>
      <c r="G22" s="128"/>
      <c r="H22" s="128"/>
    </row>
    <row r="23" spans="1:8" ht="15.75">
      <c r="A23" s="129">
        <v>16</v>
      </c>
      <c r="B23" s="130" t="s">
        <v>403</v>
      </c>
      <c r="C23" s="130">
        <v>200</v>
      </c>
      <c r="D23" s="130">
        <v>100</v>
      </c>
      <c r="E23" s="131"/>
      <c r="F23" s="128"/>
      <c r="G23" s="128"/>
      <c r="H23" s="128"/>
    </row>
    <row r="24" spans="1:8" ht="15.75">
      <c r="A24" s="129">
        <v>17</v>
      </c>
      <c r="B24" s="130" t="s">
        <v>404</v>
      </c>
      <c r="C24" s="130">
        <v>160</v>
      </c>
      <c r="D24" s="130">
        <v>150</v>
      </c>
      <c r="E24" s="131"/>
      <c r="F24" s="128"/>
      <c r="G24" s="128"/>
      <c r="H24" s="128"/>
    </row>
    <row r="25" spans="1:8" ht="15.75">
      <c r="A25" s="129">
        <v>18</v>
      </c>
      <c r="B25" s="130" t="s">
        <v>405</v>
      </c>
      <c r="C25" s="130">
        <v>100</v>
      </c>
      <c r="D25" s="130"/>
      <c r="E25" s="131"/>
      <c r="F25" s="128"/>
      <c r="G25" s="128"/>
      <c r="H25" s="128"/>
    </row>
    <row r="26" spans="1:8" ht="15.75">
      <c r="A26" s="129">
        <v>19</v>
      </c>
      <c r="B26" s="130" t="s">
        <v>406</v>
      </c>
      <c r="C26" s="130">
        <v>50</v>
      </c>
      <c r="D26" s="130">
        <v>50</v>
      </c>
      <c r="E26" s="131"/>
      <c r="F26" s="128"/>
      <c r="G26" s="128"/>
      <c r="H26" s="128"/>
    </row>
    <row r="27" spans="1:8" ht="15.75">
      <c r="A27" s="129">
        <v>20</v>
      </c>
      <c r="B27" s="130" t="s">
        <v>407</v>
      </c>
      <c r="C27" s="130">
        <v>120</v>
      </c>
      <c r="D27" s="130">
        <v>120</v>
      </c>
      <c r="E27" s="131"/>
      <c r="F27" s="128"/>
      <c r="G27" s="128"/>
      <c r="H27" s="128"/>
    </row>
    <row r="28" spans="1:8" ht="15.75">
      <c r="A28" s="129">
        <v>21</v>
      </c>
      <c r="B28" s="130" t="s">
        <v>408</v>
      </c>
      <c r="C28" s="130">
        <v>100</v>
      </c>
      <c r="D28" s="130">
        <v>100</v>
      </c>
      <c r="E28" s="131"/>
      <c r="F28" s="128"/>
      <c r="G28" s="128"/>
      <c r="H28" s="128"/>
    </row>
    <row r="29" spans="1:8" ht="15.75">
      <c r="A29" s="129">
        <v>22</v>
      </c>
      <c r="B29" s="130" t="s">
        <v>409</v>
      </c>
      <c r="C29" s="130">
        <v>210</v>
      </c>
      <c r="D29" s="130">
        <v>50</v>
      </c>
      <c r="E29" s="131"/>
      <c r="F29" s="128"/>
      <c r="G29" s="128"/>
      <c r="H29" s="128"/>
    </row>
    <row r="30" spans="1:8" ht="16.5" thickBot="1">
      <c r="A30" s="138">
        <v>23</v>
      </c>
      <c r="B30" s="139" t="s">
        <v>410</v>
      </c>
      <c r="C30" s="139">
        <v>150</v>
      </c>
      <c r="D30" s="139">
        <v>150</v>
      </c>
      <c r="E30" s="140"/>
      <c r="F30" s="128"/>
      <c r="G30" s="128"/>
      <c r="H30" s="128"/>
    </row>
    <row r="31" ht="16.5" thickTop="1"/>
  </sheetData>
  <sheetProtection/>
  <mergeCells count="2">
    <mergeCell ref="G18:H18"/>
    <mergeCell ref="G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G18" sqref="G18"/>
    </sheetView>
  </sheetViews>
  <sheetFormatPr defaultColWidth="9.00390625" defaultRowHeight="15.75"/>
  <cols>
    <col min="1" max="4" width="8.125" style="0" customWidth="1"/>
    <col min="5" max="5" width="4.875" style="0" customWidth="1"/>
    <col min="6" max="10" width="10.625" style="0" customWidth="1"/>
  </cols>
  <sheetData>
    <row r="2" spans="1:6" ht="16.5" thickBot="1">
      <c r="A2" s="2" t="s">
        <v>590</v>
      </c>
      <c r="B2" s="2"/>
      <c r="C2" s="2"/>
      <c r="D2" s="2"/>
      <c r="F2" t="s">
        <v>591</v>
      </c>
    </row>
    <row r="3" spans="1:10" ht="15.75">
      <c r="A3" s="356" t="s">
        <v>586</v>
      </c>
      <c r="B3" s="356" t="s">
        <v>587</v>
      </c>
      <c r="C3" s="356" t="s">
        <v>588</v>
      </c>
      <c r="D3" s="356" t="s">
        <v>589</v>
      </c>
      <c r="F3" s="410" t="s">
        <v>592</v>
      </c>
      <c r="G3" s="410" t="s">
        <v>593</v>
      </c>
      <c r="H3" s="410" t="s">
        <v>594</v>
      </c>
      <c r="I3" s="410" t="s">
        <v>595</v>
      </c>
      <c r="J3" s="410" t="s">
        <v>596</v>
      </c>
    </row>
    <row r="4" spans="1:10" ht="15.75">
      <c r="A4" s="357">
        <v>1</v>
      </c>
      <c r="B4" s="358">
        <v>5</v>
      </c>
      <c r="C4" s="359"/>
      <c r="D4" s="360"/>
      <c r="F4" s="47"/>
      <c r="G4" s="47"/>
      <c r="H4" s="47"/>
      <c r="I4" s="47"/>
      <c r="J4" s="47"/>
    </row>
    <row r="5" spans="1:10" ht="15.75">
      <c r="A5" s="357">
        <v>5</v>
      </c>
      <c r="B5" s="358">
        <v>10</v>
      </c>
      <c r="C5" s="359"/>
      <c r="D5" s="360"/>
      <c r="F5" s="47"/>
      <c r="G5" s="47"/>
      <c r="H5" s="47"/>
      <c r="I5" s="47"/>
      <c r="J5" s="47"/>
    </row>
    <row r="6" spans="1:10" ht="15.75">
      <c r="A6" s="357"/>
      <c r="B6" s="358"/>
      <c r="C6" s="359"/>
      <c r="D6" s="360"/>
      <c r="F6" s="47"/>
      <c r="G6" s="47"/>
      <c r="H6" s="47"/>
      <c r="I6" s="47"/>
      <c r="J6" s="47"/>
    </row>
    <row r="7" spans="1:10" ht="15.75">
      <c r="A7" s="357"/>
      <c r="B7" s="358"/>
      <c r="C7" s="359"/>
      <c r="D7" s="360"/>
      <c r="F7" s="47"/>
      <c r="G7" s="47"/>
      <c r="H7" s="47"/>
      <c r="I7" s="47"/>
      <c r="J7" s="47"/>
    </row>
    <row r="8" spans="1:10" ht="15.75">
      <c r="A8" s="357"/>
      <c r="B8" s="358"/>
      <c r="C8" s="359"/>
      <c r="D8" s="360"/>
      <c r="F8" s="47"/>
      <c r="G8" s="47"/>
      <c r="H8" s="47"/>
      <c r="I8" s="47"/>
      <c r="J8" s="47"/>
    </row>
    <row r="9" spans="1:10" ht="15.75">
      <c r="A9" s="357"/>
      <c r="B9" s="358"/>
      <c r="C9" s="359"/>
      <c r="D9" s="360"/>
      <c r="F9" s="47"/>
      <c r="G9" s="47"/>
      <c r="H9" s="47"/>
      <c r="I9" s="47"/>
      <c r="J9" s="47"/>
    </row>
    <row r="10" spans="1:10" ht="15.75">
      <c r="A10" s="357"/>
      <c r="B10" s="358"/>
      <c r="C10" s="359"/>
      <c r="D10" s="360"/>
      <c r="F10" s="47"/>
      <c r="G10" s="47"/>
      <c r="H10" s="47"/>
      <c r="I10" s="47"/>
      <c r="J10" s="47"/>
    </row>
    <row r="11" spans="1:10" ht="15.75">
      <c r="A11" s="357"/>
      <c r="B11" s="358"/>
      <c r="C11" s="359"/>
      <c r="D11" s="360"/>
      <c r="F11" s="47"/>
      <c r="G11" s="47"/>
      <c r="H11" s="47"/>
      <c r="I11" s="47"/>
      <c r="J11" s="47"/>
    </row>
    <row r="12" spans="1:10" ht="15.75">
      <c r="A12" s="357"/>
      <c r="B12" s="358"/>
      <c r="C12" s="359"/>
      <c r="D12" s="360"/>
      <c r="F12" s="47"/>
      <c r="G12" s="47"/>
      <c r="H12" s="47"/>
      <c r="I12" s="47"/>
      <c r="J12" s="47"/>
    </row>
    <row r="13" spans="1:10" ht="15.75">
      <c r="A13" s="357"/>
      <c r="B13" s="358"/>
      <c r="C13" s="359">
        <v>30</v>
      </c>
      <c r="D13" s="360">
        <v>-46</v>
      </c>
      <c r="F13" s="47"/>
      <c r="G13" s="47"/>
      <c r="H13" s="47"/>
      <c r="I13" s="47"/>
      <c r="J13" s="47"/>
    </row>
    <row r="14" spans="1:10" ht="15.75">
      <c r="A14" s="357"/>
      <c r="B14" s="358"/>
      <c r="C14" s="359">
        <v>33</v>
      </c>
      <c r="D14" s="360">
        <v>-51</v>
      </c>
      <c r="F14" s="47"/>
      <c r="G14" s="47"/>
      <c r="H14" s="47"/>
      <c r="I14" s="47"/>
      <c r="J14" s="47"/>
    </row>
    <row r="15" ht="15.75">
      <c r="F15" t="s">
        <v>731</v>
      </c>
    </row>
    <row r="16" ht="15.75">
      <c r="F16" t="s">
        <v>732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">
      <selection activeCell="A6" sqref="A6"/>
    </sheetView>
  </sheetViews>
  <sheetFormatPr defaultColWidth="9.00390625" defaultRowHeight="15.75"/>
  <cols>
    <col min="2" max="2" width="10.625" style="0" customWidth="1"/>
    <col min="3" max="3" width="10.375" style="0" customWidth="1"/>
    <col min="4" max="4" width="13.625" style="0" customWidth="1"/>
    <col min="8" max="8" width="10.625" style="0" customWidth="1"/>
    <col min="9" max="9" width="15.125" style="0" customWidth="1"/>
  </cols>
  <sheetData>
    <row r="1" spans="1:15" ht="15.75">
      <c r="A1" s="179" t="s">
        <v>420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8"/>
      <c r="M1" s="178"/>
      <c r="N1" s="178"/>
      <c r="O1" s="178"/>
    </row>
    <row r="2" spans="1:15" ht="15.75">
      <c r="A2" s="179" t="s">
        <v>421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8"/>
      <c r="M2" s="178"/>
      <c r="N2" s="178"/>
      <c r="O2" s="178"/>
    </row>
    <row r="3" spans="1:15" ht="15.75">
      <c r="A3" s="179" t="s">
        <v>422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8"/>
      <c r="M3" s="178"/>
      <c r="N3" s="178"/>
      <c r="O3" s="178"/>
    </row>
    <row r="4" spans="1:15" ht="15.75">
      <c r="A4" s="179" t="s">
        <v>423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8"/>
      <c r="M4" s="178"/>
      <c r="N4" s="178"/>
      <c r="O4" s="178"/>
    </row>
    <row r="5" spans="1:15" ht="15.75">
      <c r="A5" s="179" t="s">
        <v>424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8"/>
      <c r="M5" s="178"/>
      <c r="N5" s="178"/>
      <c r="O5" s="178"/>
    </row>
    <row r="6" spans="1:9" ht="16.5" thickBot="1">
      <c r="A6" s="160"/>
      <c r="B6" s="160"/>
      <c r="C6" s="160"/>
      <c r="D6" s="160"/>
      <c r="E6" s="160"/>
      <c r="F6" s="160"/>
      <c r="G6" s="160"/>
      <c r="H6" s="160"/>
      <c r="I6" s="160"/>
    </row>
    <row r="7" spans="1:9" ht="29.25" thickTop="1">
      <c r="A7" s="195" t="s">
        <v>425</v>
      </c>
      <c r="B7" s="196" t="s">
        <v>426</v>
      </c>
      <c r="C7" s="196" t="s">
        <v>427</v>
      </c>
      <c r="D7" s="197" t="s">
        <v>428</v>
      </c>
      <c r="E7" s="180"/>
      <c r="F7" s="192" t="s">
        <v>425</v>
      </c>
      <c r="G7" s="193" t="s">
        <v>426</v>
      </c>
      <c r="H7" s="193" t="s">
        <v>429</v>
      </c>
      <c r="I7" s="194" t="s">
        <v>430</v>
      </c>
    </row>
    <row r="8" spans="1:9" ht="15.75">
      <c r="A8" s="181" t="s">
        <v>431</v>
      </c>
      <c r="B8" s="182">
        <v>34</v>
      </c>
      <c r="C8" s="198"/>
      <c r="D8" s="183"/>
      <c r="E8" s="160"/>
      <c r="F8" s="184" t="s">
        <v>432</v>
      </c>
      <c r="G8" s="182"/>
      <c r="H8" s="182"/>
      <c r="I8" s="185"/>
    </row>
    <row r="9" spans="1:9" ht="15.75">
      <c r="A9" s="181" t="s">
        <v>433</v>
      </c>
      <c r="B9" s="182">
        <v>101</v>
      </c>
      <c r="C9" s="198"/>
      <c r="D9" s="183"/>
      <c r="E9" s="160"/>
      <c r="F9" s="184" t="s">
        <v>433</v>
      </c>
      <c r="G9" s="182"/>
      <c r="H9" s="182"/>
      <c r="I9" s="185"/>
    </row>
    <row r="10" spans="1:9" ht="15.75">
      <c r="A10" s="181" t="s">
        <v>434</v>
      </c>
      <c r="B10" s="182">
        <v>100</v>
      </c>
      <c r="C10" s="198"/>
      <c r="D10" s="183"/>
      <c r="E10" s="160"/>
      <c r="F10" s="184" t="s">
        <v>431</v>
      </c>
      <c r="G10" s="182"/>
      <c r="H10" s="182"/>
      <c r="I10" s="185"/>
    </row>
    <row r="11" spans="1:9" ht="15.75">
      <c r="A11" s="181" t="s">
        <v>435</v>
      </c>
      <c r="B11" s="182">
        <v>500</v>
      </c>
      <c r="C11" s="198"/>
      <c r="D11" s="183"/>
      <c r="E11" s="160"/>
      <c r="F11" s="184" t="s">
        <v>435</v>
      </c>
      <c r="G11" s="182"/>
      <c r="H11" s="182"/>
      <c r="I11" s="185"/>
    </row>
    <row r="12" spans="1:9" ht="15.75">
      <c r="A12" s="181" t="s">
        <v>436</v>
      </c>
      <c r="B12" s="182">
        <v>650</v>
      </c>
      <c r="C12" s="198"/>
      <c r="D12" s="183"/>
      <c r="E12" s="160"/>
      <c r="F12" s="184" t="s">
        <v>436</v>
      </c>
      <c r="G12" s="182"/>
      <c r="H12" s="182"/>
      <c r="I12" s="185"/>
    </row>
    <row r="13" spans="1:9" ht="16.5" thickBot="1">
      <c r="A13" s="181" t="s">
        <v>432</v>
      </c>
      <c r="B13" s="182">
        <v>321</v>
      </c>
      <c r="C13" s="198"/>
      <c r="D13" s="183"/>
      <c r="E13" s="160"/>
      <c r="F13" s="186" t="s">
        <v>434</v>
      </c>
      <c r="G13" s="182"/>
      <c r="H13" s="182"/>
      <c r="I13" s="185"/>
    </row>
    <row r="14" spans="1:9" ht="15.75">
      <c r="A14" s="181" t="s">
        <v>434</v>
      </c>
      <c r="B14" s="182">
        <v>680</v>
      </c>
      <c r="C14" s="199">
        <v>20.4</v>
      </c>
      <c r="D14" s="200">
        <v>659.6</v>
      </c>
      <c r="E14" s="160"/>
      <c r="F14" s="160"/>
      <c r="G14" s="160"/>
      <c r="H14" s="160"/>
      <c r="I14" s="160"/>
    </row>
    <row r="15" spans="1:9" ht="15.75">
      <c r="A15" s="181" t="s">
        <v>435</v>
      </c>
      <c r="B15" s="182">
        <v>30</v>
      </c>
      <c r="C15" s="198"/>
      <c r="D15" s="183"/>
      <c r="E15" s="160"/>
      <c r="F15" s="160"/>
      <c r="G15" s="160"/>
      <c r="H15" s="160"/>
      <c r="I15" s="160"/>
    </row>
    <row r="16" spans="1:9" ht="15.75">
      <c r="A16" s="181" t="s">
        <v>436</v>
      </c>
      <c r="B16" s="182">
        <v>110</v>
      </c>
      <c r="C16" s="198"/>
      <c r="D16" s="183"/>
      <c r="E16" s="160"/>
      <c r="F16" s="160"/>
      <c r="G16" s="160"/>
      <c r="H16" s="160"/>
      <c r="I16" s="160"/>
    </row>
    <row r="17" spans="1:9" ht="15.75">
      <c r="A17" s="181" t="s">
        <v>432</v>
      </c>
      <c r="B17" s="182">
        <v>59</v>
      </c>
      <c r="C17" s="198"/>
      <c r="D17" s="183"/>
      <c r="E17" s="160"/>
      <c r="F17" s="160"/>
      <c r="G17" s="160"/>
      <c r="H17" s="160"/>
      <c r="I17" s="160"/>
    </row>
    <row r="18" spans="1:9" ht="15.75">
      <c r="A18" s="181" t="s">
        <v>431</v>
      </c>
      <c r="B18" s="182">
        <v>180</v>
      </c>
      <c r="C18" s="198"/>
      <c r="D18" s="183"/>
      <c r="E18" s="160"/>
      <c r="F18" s="160"/>
      <c r="G18" s="160"/>
      <c r="H18" s="160"/>
      <c r="I18" s="160"/>
    </row>
    <row r="19" spans="1:9" ht="15.75">
      <c r="A19" s="181" t="s">
        <v>433</v>
      </c>
      <c r="B19" s="182">
        <v>220</v>
      </c>
      <c r="C19" s="198"/>
      <c r="D19" s="183"/>
      <c r="E19" s="160"/>
      <c r="F19" s="160"/>
      <c r="G19" s="160"/>
      <c r="H19" s="160"/>
      <c r="I19" s="160"/>
    </row>
    <row r="20" spans="1:9" ht="15.75">
      <c r="A20" s="181" t="s">
        <v>434</v>
      </c>
      <c r="B20" s="182">
        <v>671</v>
      </c>
      <c r="C20" s="198"/>
      <c r="D20" s="183"/>
      <c r="E20" s="160"/>
      <c r="F20" s="160"/>
      <c r="G20" s="160"/>
      <c r="H20" s="160"/>
      <c r="I20" s="160"/>
    </row>
    <row r="21" spans="1:9" ht="15.75">
      <c r="A21" s="181" t="s">
        <v>435</v>
      </c>
      <c r="B21" s="182">
        <v>100</v>
      </c>
      <c r="C21" s="198"/>
      <c r="D21" s="183"/>
      <c r="E21" s="160"/>
      <c r="F21" s="160"/>
      <c r="G21" s="160"/>
      <c r="H21" s="160"/>
      <c r="I21" s="160"/>
    </row>
    <row r="22" spans="1:9" ht="15.75">
      <c r="A22" s="181" t="s">
        <v>435</v>
      </c>
      <c r="B22" s="182">
        <v>115</v>
      </c>
      <c r="C22" s="198"/>
      <c r="D22" s="183"/>
      <c r="E22" s="160"/>
      <c r="F22" s="160"/>
      <c r="G22" s="160"/>
      <c r="H22" s="160"/>
      <c r="I22" s="160"/>
    </row>
    <row r="23" spans="1:9" ht="15.75">
      <c r="A23" s="181" t="s">
        <v>436</v>
      </c>
      <c r="B23" s="182">
        <v>130</v>
      </c>
      <c r="C23" s="198"/>
      <c r="D23" s="183"/>
      <c r="E23" s="160"/>
      <c r="F23" s="160"/>
      <c r="G23" s="160"/>
      <c r="H23" s="160"/>
      <c r="I23" s="160"/>
    </row>
    <row r="24" spans="1:9" ht="15.75">
      <c r="A24" s="181" t="s">
        <v>432</v>
      </c>
      <c r="B24" s="182">
        <v>37</v>
      </c>
      <c r="C24" s="198"/>
      <c r="D24" s="183"/>
      <c r="E24" s="160"/>
      <c r="F24" s="160"/>
      <c r="G24" s="160"/>
      <c r="H24" s="160"/>
      <c r="I24" s="160"/>
    </row>
    <row r="25" spans="1:9" ht="15.75">
      <c r="A25" s="181" t="s">
        <v>432</v>
      </c>
      <c r="B25" s="182">
        <v>550</v>
      </c>
      <c r="C25" s="198"/>
      <c r="D25" s="183"/>
      <c r="E25" s="160"/>
      <c r="F25" s="160"/>
      <c r="G25" s="160"/>
      <c r="H25" s="160"/>
      <c r="I25" s="160"/>
    </row>
    <row r="26" spans="1:9" ht="15.75">
      <c r="A26" s="181" t="s">
        <v>431</v>
      </c>
      <c r="B26" s="182">
        <v>99</v>
      </c>
      <c r="C26" s="198"/>
      <c r="D26" s="183"/>
      <c r="E26" s="160"/>
      <c r="F26" s="160"/>
      <c r="G26" s="160"/>
      <c r="H26" s="160"/>
      <c r="I26" s="160"/>
    </row>
    <row r="27" spans="1:9" ht="15.75">
      <c r="A27" s="181" t="s">
        <v>433</v>
      </c>
      <c r="B27" s="182">
        <v>140</v>
      </c>
      <c r="C27" s="198"/>
      <c r="D27" s="183"/>
      <c r="E27" s="160"/>
      <c r="F27" s="160"/>
      <c r="G27" s="160"/>
      <c r="H27" s="160"/>
      <c r="I27" s="160"/>
    </row>
    <row r="28" spans="1:9" ht="15.75">
      <c r="A28" s="181" t="s">
        <v>433</v>
      </c>
      <c r="B28" s="182">
        <v>770</v>
      </c>
      <c r="C28" s="198"/>
      <c r="D28" s="183"/>
      <c r="E28" s="160"/>
      <c r="F28" s="160"/>
      <c r="G28" s="160"/>
      <c r="H28" s="160"/>
      <c r="I28" s="160"/>
    </row>
    <row r="29" spans="1:9" ht="15.75">
      <c r="A29" s="181" t="s">
        <v>434</v>
      </c>
      <c r="B29" s="182">
        <v>280</v>
      </c>
      <c r="C29" s="198"/>
      <c r="D29" s="183"/>
      <c r="E29" s="160"/>
      <c r="F29" s="160"/>
      <c r="G29" s="160"/>
      <c r="H29" s="160"/>
      <c r="I29" s="160"/>
    </row>
    <row r="30" spans="1:9" ht="15.75">
      <c r="A30" s="181" t="s">
        <v>435</v>
      </c>
      <c r="B30" s="182">
        <v>430</v>
      </c>
      <c r="C30" s="198"/>
      <c r="D30" s="183"/>
      <c r="E30" s="160"/>
      <c r="F30" s="160"/>
      <c r="G30" s="160"/>
      <c r="H30" s="160"/>
      <c r="I30" s="160"/>
    </row>
    <row r="31" spans="1:9" ht="15.75">
      <c r="A31" s="181" t="s">
        <v>435</v>
      </c>
      <c r="B31" s="182">
        <v>222</v>
      </c>
      <c r="C31" s="198"/>
      <c r="D31" s="183"/>
      <c r="E31" s="160"/>
      <c r="F31" s="160"/>
      <c r="G31" s="160"/>
      <c r="H31" s="160"/>
      <c r="I31" s="160"/>
    </row>
    <row r="32" spans="1:9" ht="15.75">
      <c r="A32" s="181" t="s">
        <v>436</v>
      </c>
      <c r="B32" s="182">
        <v>111</v>
      </c>
      <c r="C32" s="198"/>
      <c r="D32" s="183"/>
      <c r="E32" s="160"/>
      <c r="F32" s="160"/>
      <c r="G32" s="160"/>
      <c r="H32" s="160"/>
      <c r="I32" s="160"/>
    </row>
    <row r="33" spans="1:9" ht="15.75">
      <c r="A33" s="181" t="s">
        <v>432</v>
      </c>
      <c r="B33" s="182">
        <v>501</v>
      </c>
      <c r="C33" s="198"/>
      <c r="D33" s="183"/>
      <c r="E33" s="160"/>
      <c r="F33" s="160"/>
      <c r="G33" s="160"/>
      <c r="H33" s="160"/>
      <c r="I33" s="160"/>
    </row>
    <row r="34" spans="1:9" ht="15.75">
      <c r="A34" s="181" t="s">
        <v>431</v>
      </c>
      <c r="B34" s="182">
        <v>300</v>
      </c>
      <c r="C34" s="198"/>
      <c r="D34" s="183"/>
      <c r="E34" s="160"/>
      <c r="F34" s="160"/>
      <c r="G34" s="160"/>
      <c r="H34" s="160"/>
      <c r="I34" s="160"/>
    </row>
    <row r="35" spans="1:9" ht="15.75">
      <c r="A35" s="181" t="s">
        <v>433</v>
      </c>
      <c r="B35" s="182">
        <v>189</v>
      </c>
      <c r="C35" s="198"/>
      <c r="D35" s="183"/>
      <c r="E35" s="160"/>
      <c r="F35" s="160"/>
      <c r="G35" s="160"/>
      <c r="H35" s="160"/>
      <c r="I35" s="160"/>
    </row>
    <row r="36" spans="1:9" ht="15.75">
      <c r="A36" s="181" t="s">
        <v>434</v>
      </c>
      <c r="B36" s="182">
        <v>499</v>
      </c>
      <c r="C36" s="198"/>
      <c r="D36" s="183"/>
      <c r="E36" s="160"/>
      <c r="F36" s="160"/>
      <c r="G36" s="160"/>
      <c r="H36" s="160"/>
      <c r="I36" s="160"/>
    </row>
    <row r="37" spans="1:9" ht="15.75">
      <c r="A37" s="181" t="s">
        <v>435</v>
      </c>
      <c r="B37" s="182">
        <v>300</v>
      </c>
      <c r="C37" s="198"/>
      <c r="D37" s="183"/>
      <c r="E37" s="160"/>
      <c r="F37" s="160"/>
      <c r="G37" s="160"/>
      <c r="H37" s="160"/>
      <c r="I37" s="160"/>
    </row>
    <row r="38" spans="1:9" ht="15.75">
      <c r="A38" s="181" t="s">
        <v>435</v>
      </c>
      <c r="B38" s="182">
        <v>132</v>
      </c>
      <c r="C38" s="198"/>
      <c r="D38" s="183"/>
      <c r="E38" s="160"/>
      <c r="F38" s="160"/>
      <c r="G38" s="160"/>
      <c r="H38" s="160"/>
      <c r="I38" s="160"/>
    </row>
    <row r="39" spans="1:9" ht="15.75">
      <c r="A39" s="181" t="s">
        <v>436</v>
      </c>
      <c r="B39" s="182">
        <v>67</v>
      </c>
      <c r="C39" s="198"/>
      <c r="D39" s="183"/>
      <c r="E39" s="160"/>
      <c r="F39" s="160"/>
      <c r="G39" s="160"/>
      <c r="H39" s="160"/>
      <c r="I39" s="160"/>
    </row>
    <row r="40" spans="1:9" ht="15.75">
      <c r="A40" s="181" t="s">
        <v>432</v>
      </c>
      <c r="B40" s="182">
        <v>480</v>
      </c>
      <c r="C40" s="198"/>
      <c r="D40" s="183"/>
      <c r="E40" s="160"/>
      <c r="F40" s="160"/>
      <c r="G40" s="160"/>
      <c r="H40" s="160"/>
      <c r="I40" s="160"/>
    </row>
    <row r="41" spans="1:9" ht="16.5" thickBot="1">
      <c r="A41" s="187" t="s">
        <v>432</v>
      </c>
      <c r="B41" s="188">
        <v>66</v>
      </c>
      <c r="C41" s="198"/>
      <c r="D41" s="189"/>
      <c r="E41" s="160"/>
      <c r="F41" s="160"/>
      <c r="G41" s="160"/>
      <c r="H41" s="160"/>
      <c r="I41" s="160"/>
    </row>
    <row r="42" spans="1:9" ht="16.5" thickTop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9" ht="15.75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 ht="15.75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 ht="15.75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 ht="15.75">
      <c r="A46" s="160"/>
      <c r="B46" s="160"/>
      <c r="C46" s="160"/>
      <c r="D46" s="160"/>
      <c r="E46" s="160"/>
      <c r="F46" s="160"/>
      <c r="G46" s="160"/>
      <c r="H46" s="160"/>
      <c r="I46" s="160"/>
    </row>
    <row r="47" spans="1:9" ht="15.75">
      <c r="A47" s="160"/>
      <c r="B47" s="160"/>
      <c r="C47" s="160"/>
      <c r="D47" s="160"/>
      <c r="E47" s="160"/>
      <c r="F47" s="160"/>
      <c r="G47" s="160"/>
      <c r="H47" s="160"/>
      <c r="I47" s="160"/>
    </row>
  </sheetData>
  <sheetProtection/>
  <printOptions/>
  <pageMargins left="0.75" right="0.75" top="1" bottom="1" header="0.5" footer="0.5"/>
  <pageSetup horizontalDpi="360" verticalDpi="360" orientation="portrait" paperSize="9" r:id="rId3"/>
  <legacyDrawing r:id="rId2"/>
  <oleObjects>
    <oleObject progId="Photoshop.Image.4" shapeId="20725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3.125" style="0" customWidth="1"/>
    <col min="2" max="2" width="11.00390625" style="0" bestFit="1" customWidth="1"/>
    <col min="4" max="4" width="11.00390625" style="0" bestFit="1" customWidth="1"/>
    <col min="5" max="5" width="16.625" style="0" customWidth="1"/>
    <col min="6" max="6" width="4.50390625" style="0" customWidth="1"/>
    <col min="7" max="7" width="4.00390625" style="0" customWidth="1"/>
    <col min="8" max="8" width="11.00390625" style="0" customWidth="1"/>
    <col min="10" max="10" width="12.00390625" style="0" customWidth="1"/>
    <col min="11" max="11" width="20.625" style="0" customWidth="1"/>
  </cols>
  <sheetData>
    <row r="1" ht="15.75">
      <c r="B1" s="190" t="s">
        <v>438</v>
      </c>
    </row>
    <row r="2" ht="15.75">
      <c r="B2" s="190" t="s">
        <v>439</v>
      </c>
    </row>
    <row r="3" ht="16.5" thickBot="1"/>
    <row r="4" spans="1:11" ht="36.75" customHeight="1" thickTop="1">
      <c r="A4" s="191"/>
      <c r="B4" s="445" t="s">
        <v>465</v>
      </c>
      <c r="C4" s="446"/>
      <c r="D4" s="446"/>
      <c r="E4" s="319" t="s">
        <v>466</v>
      </c>
      <c r="F4" s="99"/>
      <c r="G4" s="337" t="s">
        <v>352</v>
      </c>
      <c r="H4" s="338" t="s">
        <v>72</v>
      </c>
      <c r="I4" s="338" t="s">
        <v>470</v>
      </c>
      <c r="J4" s="338" t="s">
        <v>465</v>
      </c>
      <c r="K4" s="319" t="s">
        <v>466</v>
      </c>
    </row>
    <row r="5" spans="1:11" ht="15.75">
      <c r="A5" s="191"/>
      <c r="B5" s="320"/>
      <c r="C5" s="321" t="s">
        <v>440</v>
      </c>
      <c r="D5" s="322">
        <v>800</v>
      </c>
      <c r="E5" s="323">
        <v>300</v>
      </c>
      <c r="F5" s="99"/>
      <c r="G5" s="339">
        <v>1</v>
      </c>
      <c r="H5" s="340" t="s">
        <v>381</v>
      </c>
      <c r="I5" s="340" t="s">
        <v>382</v>
      </c>
      <c r="J5" s="341">
        <v>875</v>
      </c>
      <c r="K5" s="342"/>
    </row>
    <row r="6" spans="1:11" ht="15.75">
      <c r="A6" s="191"/>
      <c r="B6" s="324">
        <v>800</v>
      </c>
      <c r="C6" s="325" t="s">
        <v>441</v>
      </c>
      <c r="D6" s="322">
        <v>1000</v>
      </c>
      <c r="E6" s="323">
        <v>200</v>
      </c>
      <c r="F6" s="99"/>
      <c r="G6" s="339">
        <v>2</v>
      </c>
      <c r="H6" s="340" t="s">
        <v>457</v>
      </c>
      <c r="I6" s="340" t="s">
        <v>458</v>
      </c>
      <c r="J6" s="341">
        <v>720</v>
      </c>
      <c r="K6" s="342"/>
    </row>
    <row r="7" spans="1:11" ht="16.5" thickBot="1">
      <c r="A7" s="191"/>
      <c r="B7" s="326">
        <v>1000</v>
      </c>
      <c r="C7" s="327" t="s">
        <v>442</v>
      </c>
      <c r="D7" s="328"/>
      <c r="E7" s="329">
        <v>100</v>
      </c>
      <c r="F7" s="99"/>
      <c r="G7" s="339">
        <v>3</v>
      </c>
      <c r="H7" s="340" t="s">
        <v>377</v>
      </c>
      <c r="I7" s="340" t="s">
        <v>378</v>
      </c>
      <c r="J7" s="341">
        <v>986.7</v>
      </c>
      <c r="K7" s="342"/>
    </row>
    <row r="8" spans="2:11" ht="17.25" thickBot="1" thickTop="1">
      <c r="B8" s="160"/>
      <c r="C8" s="160"/>
      <c r="D8" s="160"/>
      <c r="E8" s="160"/>
      <c r="F8" s="99"/>
      <c r="G8" s="339">
        <v>4</v>
      </c>
      <c r="H8" s="340" t="s">
        <v>376</v>
      </c>
      <c r="I8" s="340" t="s">
        <v>356</v>
      </c>
      <c r="J8" s="341">
        <v>1006</v>
      </c>
      <c r="K8" s="342"/>
    </row>
    <row r="9" spans="2:11" ht="16.5" thickTop="1">
      <c r="B9" s="447" t="s">
        <v>467</v>
      </c>
      <c r="C9" s="448"/>
      <c r="D9" s="448"/>
      <c r="E9" s="449"/>
      <c r="F9" s="99"/>
      <c r="G9" s="339">
        <v>5</v>
      </c>
      <c r="H9" s="340" t="s">
        <v>381</v>
      </c>
      <c r="I9" s="340" t="s">
        <v>449</v>
      </c>
      <c r="J9" s="341">
        <v>600</v>
      </c>
      <c r="K9" s="342"/>
    </row>
    <row r="10" spans="2:11" ht="15.75">
      <c r="B10" s="330" t="s">
        <v>468</v>
      </c>
      <c r="C10" s="331"/>
      <c r="D10" s="332"/>
      <c r="E10" s="333"/>
      <c r="F10" s="99"/>
      <c r="G10" s="339">
        <v>6</v>
      </c>
      <c r="H10" s="340" t="s">
        <v>457</v>
      </c>
      <c r="I10" s="340" t="s">
        <v>459</v>
      </c>
      <c r="J10" s="341">
        <v>1218.75</v>
      </c>
      <c r="K10" s="342"/>
    </row>
    <row r="11" spans="2:11" ht="16.5" thickBot="1">
      <c r="B11" s="334" t="s">
        <v>469</v>
      </c>
      <c r="C11" s="335"/>
      <c r="D11" s="328"/>
      <c r="E11" s="336"/>
      <c r="F11" s="99"/>
      <c r="G11" s="339">
        <v>7</v>
      </c>
      <c r="H11" s="340" t="s">
        <v>366</v>
      </c>
      <c r="I11" s="340" t="s">
        <v>367</v>
      </c>
      <c r="J11" s="341">
        <v>1240</v>
      </c>
      <c r="K11" s="342"/>
    </row>
    <row r="12" spans="2:11" ht="16.5" thickTop="1">
      <c r="B12" s="99"/>
      <c r="C12" s="99"/>
      <c r="D12" s="99"/>
      <c r="E12" s="99"/>
      <c r="F12" s="99"/>
      <c r="G12" s="339">
        <v>8</v>
      </c>
      <c r="H12" s="340" t="s">
        <v>362</v>
      </c>
      <c r="I12" s="340" t="s">
        <v>363</v>
      </c>
      <c r="J12" s="341">
        <v>1057.63</v>
      </c>
      <c r="K12" s="342"/>
    </row>
    <row r="13" spans="2:11" ht="15.75">
      <c r="B13" s="318" t="s">
        <v>443</v>
      </c>
      <c r="C13" s="99"/>
      <c r="D13" s="99"/>
      <c r="E13" s="99"/>
      <c r="F13" s="99"/>
      <c r="G13" s="339">
        <v>9</v>
      </c>
      <c r="H13" s="340" t="s">
        <v>360</v>
      </c>
      <c r="I13" s="340" t="s">
        <v>361</v>
      </c>
      <c r="J13" s="341">
        <v>1046.4</v>
      </c>
      <c r="K13" s="342"/>
    </row>
    <row r="14" spans="2:11" ht="15.75">
      <c r="B14" s="318" t="s">
        <v>464</v>
      </c>
      <c r="C14" s="99"/>
      <c r="D14" s="99"/>
      <c r="E14" s="99"/>
      <c r="F14" s="99"/>
      <c r="G14" s="339">
        <v>10</v>
      </c>
      <c r="H14" s="340" t="s">
        <v>450</v>
      </c>
      <c r="I14" s="340" t="s">
        <v>354</v>
      </c>
      <c r="J14" s="341">
        <v>1280</v>
      </c>
      <c r="K14" s="342"/>
    </row>
    <row r="15" spans="2:11" ht="15.75">
      <c r="B15" s="318" t="s">
        <v>444</v>
      </c>
      <c r="C15" s="99"/>
      <c r="D15" s="99"/>
      <c r="E15" s="99"/>
      <c r="F15" s="99"/>
      <c r="G15" s="339">
        <v>11</v>
      </c>
      <c r="H15" s="340" t="s">
        <v>362</v>
      </c>
      <c r="I15" s="340" t="s">
        <v>356</v>
      </c>
      <c r="J15" s="341">
        <v>687.6</v>
      </c>
      <c r="K15" s="342"/>
    </row>
    <row r="16" spans="2:11" ht="15.75">
      <c r="B16" s="318" t="s">
        <v>445</v>
      </c>
      <c r="C16" s="99"/>
      <c r="D16" s="99"/>
      <c r="E16" s="99"/>
      <c r="F16" s="99"/>
      <c r="G16" s="339">
        <v>12</v>
      </c>
      <c r="H16" s="340" t="s">
        <v>452</v>
      </c>
      <c r="I16" s="340" t="s">
        <v>453</v>
      </c>
      <c r="J16" s="341">
        <v>989.65</v>
      </c>
      <c r="K16" s="342"/>
    </row>
    <row r="17" spans="2:11" ht="15.75">
      <c r="B17" s="318" t="s">
        <v>446</v>
      </c>
      <c r="C17" s="99"/>
      <c r="D17" s="99"/>
      <c r="E17" s="99"/>
      <c r="F17" s="99"/>
      <c r="G17" s="339">
        <v>13</v>
      </c>
      <c r="H17" s="340" t="s">
        <v>364</v>
      </c>
      <c r="I17" s="340" t="s">
        <v>365</v>
      </c>
      <c r="J17" s="341">
        <v>813</v>
      </c>
      <c r="K17" s="342"/>
    </row>
    <row r="18" spans="2:11" ht="15.75">
      <c r="B18" s="318" t="s">
        <v>447</v>
      </c>
      <c r="C18" s="99"/>
      <c r="D18" s="99"/>
      <c r="E18" s="99"/>
      <c r="F18" s="99"/>
      <c r="G18" s="339">
        <v>14</v>
      </c>
      <c r="H18" s="340" t="s">
        <v>371</v>
      </c>
      <c r="I18" s="340" t="s">
        <v>373</v>
      </c>
      <c r="J18" s="341">
        <v>1046.4</v>
      </c>
      <c r="K18" s="342"/>
    </row>
    <row r="19" spans="2:11" ht="15.75">
      <c r="B19" s="318" t="s">
        <v>448</v>
      </c>
      <c r="C19" s="99"/>
      <c r="D19" s="99"/>
      <c r="E19" s="99"/>
      <c r="F19" s="99"/>
      <c r="G19" s="339">
        <v>15</v>
      </c>
      <c r="H19" s="340" t="s">
        <v>374</v>
      </c>
      <c r="I19" s="340" t="s">
        <v>375</v>
      </c>
      <c r="J19" s="341">
        <v>1046.4</v>
      </c>
      <c r="K19" s="342"/>
    </row>
    <row r="20" spans="2:11" ht="15.75">
      <c r="B20" s="318" t="s">
        <v>584</v>
      </c>
      <c r="C20" s="99"/>
      <c r="D20" s="99"/>
      <c r="E20" s="99"/>
      <c r="F20" s="99"/>
      <c r="G20" s="339">
        <v>16</v>
      </c>
      <c r="H20" s="340" t="s">
        <v>358</v>
      </c>
      <c r="I20" s="340" t="s">
        <v>356</v>
      </c>
      <c r="J20" s="341">
        <v>1360</v>
      </c>
      <c r="K20" s="342"/>
    </row>
    <row r="21" spans="2:11" ht="15.75">
      <c r="B21" s="99"/>
      <c r="C21" s="99"/>
      <c r="D21" s="99"/>
      <c r="E21" s="99"/>
      <c r="F21" s="99"/>
      <c r="G21" s="339">
        <v>17</v>
      </c>
      <c r="H21" s="340" t="s">
        <v>455</v>
      </c>
      <c r="I21" s="340" t="s">
        <v>456</v>
      </c>
      <c r="J21" s="341">
        <v>770</v>
      </c>
      <c r="K21" s="342"/>
    </row>
    <row r="22" spans="2:11" ht="15.75">
      <c r="B22" s="99"/>
      <c r="C22" s="99"/>
      <c r="D22" s="99"/>
      <c r="E22" s="99"/>
      <c r="F22" s="99"/>
      <c r="G22" s="339">
        <v>18</v>
      </c>
      <c r="H22" s="340" t="s">
        <v>368</v>
      </c>
      <c r="I22" s="340" t="s">
        <v>370</v>
      </c>
      <c r="J22" s="341">
        <v>1365.2</v>
      </c>
      <c r="K22" s="342"/>
    </row>
    <row r="23" spans="2:11" ht="15.75">
      <c r="B23" s="99"/>
      <c r="C23" s="99"/>
      <c r="D23" s="99"/>
      <c r="E23" s="99"/>
      <c r="F23" s="99"/>
      <c r="G23" s="339">
        <v>19</v>
      </c>
      <c r="H23" s="340" t="s">
        <v>355</v>
      </c>
      <c r="I23" s="340" t="s">
        <v>357</v>
      </c>
      <c r="J23" s="341">
        <v>900</v>
      </c>
      <c r="K23" s="342"/>
    </row>
    <row r="24" spans="2:11" ht="15.75">
      <c r="B24" s="99"/>
      <c r="C24" s="99"/>
      <c r="D24" s="99"/>
      <c r="E24" s="99"/>
      <c r="F24" s="99"/>
      <c r="G24" s="339">
        <v>20</v>
      </c>
      <c r="H24" s="340" t="s">
        <v>454</v>
      </c>
      <c r="I24" s="340" t="s">
        <v>449</v>
      </c>
      <c r="J24" s="341">
        <v>1535</v>
      </c>
      <c r="K24" s="342"/>
    </row>
    <row r="25" spans="2:11" ht="15.75">
      <c r="B25" s="99"/>
      <c r="C25" s="99"/>
      <c r="D25" s="99"/>
      <c r="E25" s="99"/>
      <c r="F25" s="99"/>
      <c r="G25" s="339">
        <v>21</v>
      </c>
      <c r="H25" s="340" t="s">
        <v>379</v>
      </c>
      <c r="I25" s="340" t="s">
        <v>380</v>
      </c>
      <c r="J25" s="341">
        <v>1340</v>
      </c>
      <c r="K25" s="342"/>
    </row>
    <row r="26" spans="2:11" ht="15.75">
      <c r="B26" s="99"/>
      <c r="C26" s="99"/>
      <c r="D26" s="99"/>
      <c r="E26" s="99"/>
      <c r="F26" s="99"/>
      <c r="G26" s="339">
        <v>22</v>
      </c>
      <c r="H26" s="340" t="s">
        <v>450</v>
      </c>
      <c r="I26" s="340" t="s">
        <v>451</v>
      </c>
      <c r="J26" s="341">
        <v>900</v>
      </c>
      <c r="K26" s="342"/>
    </row>
    <row r="27" spans="2:11" ht="15.75">
      <c r="B27" s="99"/>
      <c r="C27" s="99"/>
      <c r="D27" s="99"/>
      <c r="E27" s="99"/>
      <c r="F27" s="99"/>
      <c r="G27" s="339">
        <v>23</v>
      </c>
      <c r="H27" s="340" t="s">
        <v>460</v>
      </c>
      <c r="I27" s="340" t="s">
        <v>461</v>
      </c>
      <c r="J27" s="341">
        <v>1103</v>
      </c>
      <c r="K27" s="342"/>
    </row>
    <row r="28" spans="2:11" ht="15.75">
      <c r="B28" s="99"/>
      <c r="C28" s="99"/>
      <c r="D28" s="99"/>
      <c r="E28" s="99"/>
      <c r="F28" s="99"/>
      <c r="G28" s="339">
        <v>24</v>
      </c>
      <c r="H28" s="340" t="s">
        <v>462</v>
      </c>
      <c r="I28" s="340" t="s">
        <v>463</v>
      </c>
      <c r="J28" s="341">
        <v>1047</v>
      </c>
      <c r="K28" s="342"/>
    </row>
    <row r="29" spans="2:11" ht="15.75">
      <c r="B29" s="99"/>
      <c r="C29" s="99"/>
      <c r="D29" s="99"/>
      <c r="E29" s="99"/>
      <c r="F29" s="99"/>
      <c r="G29" s="339">
        <v>25</v>
      </c>
      <c r="H29" s="340" t="s">
        <v>353</v>
      </c>
      <c r="I29" s="340" t="s">
        <v>354</v>
      </c>
      <c r="J29" s="341">
        <v>940</v>
      </c>
      <c r="K29" s="342"/>
    </row>
    <row r="30" spans="2:11" ht="15.75">
      <c r="B30" s="99"/>
      <c r="C30" s="99"/>
      <c r="D30" s="99"/>
      <c r="E30" s="99"/>
      <c r="F30" s="99"/>
      <c r="G30" s="339">
        <v>26</v>
      </c>
      <c r="H30" s="340" t="s">
        <v>371</v>
      </c>
      <c r="I30" s="340" t="s">
        <v>372</v>
      </c>
      <c r="J30" s="341">
        <v>997.89</v>
      </c>
      <c r="K30" s="342"/>
    </row>
    <row r="31" spans="2:11" ht="15.75">
      <c r="B31" s="99"/>
      <c r="C31" s="99"/>
      <c r="D31" s="99"/>
      <c r="E31" s="99"/>
      <c r="F31" s="99"/>
      <c r="G31" s="339">
        <v>27</v>
      </c>
      <c r="H31" s="340" t="s">
        <v>377</v>
      </c>
      <c r="I31" s="340" t="s">
        <v>378</v>
      </c>
      <c r="J31" s="341">
        <v>1453.1</v>
      </c>
      <c r="K31" s="342"/>
    </row>
    <row r="32" spans="2:11" ht="15.75">
      <c r="B32" s="99"/>
      <c r="C32" s="99"/>
      <c r="D32" s="99"/>
      <c r="E32" s="99"/>
      <c r="F32" s="99"/>
      <c r="G32" s="339">
        <v>28</v>
      </c>
      <c r="H32" s="340" t="s">
        <v>355</v>
      </c>
      <c r="I32" s="340" t="s">
        <v>356</v>
      </c>
      <c r="J32" s="341">
        <v>1290</v>
      </c>
      <c r="K32" s="342"/>
    </row>
    <row r="33" spans="2:11" ht="15.75">
      <c r="B33" s="99"/>
      <c r="C33" s="99"/>
      <c r="D33" s="99"/>
      <c r="E33" s="99"/>
      <c r="F33" s="99"/>
      <c r="G33" s="339">
        <v>29</v>
      </c>
      <c r="H33" s="340" t="s">
        <v>368</v>
      </c>
      <c r="I33" s="340" t="s">
        <v>369</v>
      </c>
      <c r="J33" s="341">
        <v>886.5</v>
      </c>
      <c r="K33" s="342"/>
    </row>
    <row r="34" spans="2:11" ht="16.5" thickBot="1">
      <c r="B34" s="99"/>
      <c r="C34" s="99"/>
      <c r="D34" s="99"/>
      <c r="E34" s="99"/>
      <c r="F34" s="99"/>
      <c r="G34" s="343">
        <v>30</v>
      </c>
      <c r="H34" s="344" t="s">
        <v>358</v>
      </c>
      <c r="I34" s="344" t="s">
        <v>359</v>
      </c>
      <c r="J34" s="345">
        <v>880</v>
      </c>
      <c r="K34" s="346"/>
    </row>
    <row r="35" spans="2:11" ht="16.5" thickTop="1">
      <c r="B35" s="99"/>
      <c r="C35" s="99"/>
      <c r="D35" s="99"/>
      <c r="E35" s="99"/>
      <c r="F35" s="99"/>
      <c r="G35" s="99"/>
      <c r="H35" s="99"/>
      <c r="I35" s="99"/>
      <c r="J35" s="99"/>
      <c r="K35" s="99"/>
    </row>
  </sheetData>
  <sheetProtection/>
  <mergeCells count="2">
    <mergeCell ref="B4:D4"/>
    <mergeCell ref="B9:E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46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4.50390625" style="389" customWidth="1"/>
    <col min="2" max="2" width="17.75390625" style="389" customWidth="1"/>
    <col min="3" max="18" width="3.00390625" style="390" customWidth="1"/>
    <col min="19" max="19" width="5.375" style="391" customWidth="1"/>
    <col min="20" max="44" width="3.00390625" style="390" customWidth="1"/>
    <col min="45" max="16384" width="9.00390625" style="390" customWidth="1"/>
  </cols>
  <sheetData>
    <row r="1" ht="50.25" customHeight="1"/>
    <row r="2" spans="1:19" ht="102">
      <c r="A2" s="392" t="s">
        <v>642</v>
      </c>
      <c r="B2" s="392" t="s">
        <v>643</v>
      </c>
      <c r="C2" s="397" t="s">
        <v>644</v>
      </c>
      <c r="D2" s="397" t="s">
        <v>645</v>
      </c>
      <c r="E2" s="397" t="s">
        <v>646</v>
      </c>
      <c r="F2" s="397" t="s">
        <v>647</v>
      </c>
      <c r="G2" s="397" t="s">
        <v>648</v>
      </c>
      <c r="H2" s="397" t="s">
        <v>649</v>
      </c>
      <c r="I2" s="397" t="s">
        <v>650</v>
      </c>
      <c r="J2" s="397" t="s">
        <v>651</v>
      </c>
      <c r="K2" s="397" t="s">
        <v>652</v>
      </c>
      <c r="L2" s="397" t="s">
        <v>653</v>
      </c>
      <c r="M2" s="397" t="s">
        <v>654</v>
      </c>
      <c r="N2" s="397" t="s">
        <v>655</v>
      </c>
      <c r="O2" s="397" t="s">
        <v>656</v>
      </c>
      <c r="P2" s="397" t="s">
        <v>657</v>
      </c>
      <c r="Q2" s="397" t="s">
        <v>658</v>
      </c>
      <c r="R2" s="397" t="s">
        <v>659</v>
      </c>
      <c r="S2" s="398" t="s">
        <v>660</v>
      </c>
    </row>
    <row r="3" spans="1:19" ht="15.75">
      <c r="A3" s="389">
        <v>1</v>
      </c>
      <c r="B3" s="393" t="s">
        <v>661</v>
      </c>
      <c r="C3" s="394">
        <v>4</v>
      </c>
      <c r="D3" s="394"/>
      <c r="E3" s="394">
        <v>3</v>
      </c>
      <c r="F3" s="394">
        <v>3</v>
      </c>
      <c r="G3" s="394">
        <v>2</v>
      </c>
      <c r="H3" s="394">
        <v>3</v>
      </c>
      <c r="I3" s="394">
        <v>3</v>
      </c>
      <c r="J3" s="394">
        <v>2</v>
      </c>
      <c r="K3" s="394">
        <v>3</v>
      </c>
      <c r="L3" s="394">
        <v>2</v>
      </c>
      <c r="M3" s="394">
        <v>2</v>
      </c>
      <c r="N3" s="394">
        <v>3</v>
      </c>
      <c r="O3" s="394"/>
      <c r="P3" s="394">
        <v>4</v>
      </c>
      <c r="Q3" s="394">
        <v>5</v>
      </c>
      <c r="R3" s="394">
        <v>5</v>
      </c>
      <c r="S3" s="395"/>
    </row>
    <row r="4" spans="1:19" ht="15.75">
      <c r="A4" s="389">
        <v>2</v>
      </c>
      <c r="B4" s="393" t="s">
        <v>662</v>
      </c>
      <c r="C4" s="394">
        <v>4</v>
      </c>
      <c r="D4" s="394">
        <v>4</v>
      </c>
      <c r="E4" s="394">
        <v>3</v>
      </c>
      <c r="F4" s="394">
        <v>2</v>
      </c>
      <c r="G4" s="394">
        <v>2</v>
      </c>
      <c r="H4" s="394">
        <v>3</v>
      </c>
      <c r="I4" s="394">
        <v>3</v>
      </c>
      <c r="J4" s="394">
        <v>2</v>
      </c>
      <c r="K4" s="394">
        <v>3</v>
      </c>
      <c r="L4" s="394">
        <v>2</v>
      </c>
      <c r="M4" s="394">
        <v>3</v>
      </c>
      <c r="N4" s="394"/>
      <c r="O4" s="394">
        <v>5</v>
      </c>
      <c r="P4" s="394">
        <v>3</v>
      </c>
      <c r="Q4" s="394">
        <v>5</v>
      </c>
      <c r="R4" s="394">
        <v>5</v>
      </c>
      <c r="S4" s="395"/>
    </row>
    <row r="5" spans="1:19" ht="15.75">
      <c r="A5" s="389">
        <v>3</v>
      </c>
      <c r="B5" s="393" t="s">
        <v>663</v>
      </c>
      <c r="C5" s="394">
        <v>3</v>
      </c>
      <c r="D5" s="394">
        <v>4</v>
      </c>
      <c r="E5" s="394">
        <v>3</v>
      </c>
      <c r="F5" s="394">
        <v>2</v>
      </c>
      <c r="G5" s="394">
        <v>2</v>
      </c>
      <c r="H5" s="394">
        <v>3</v>
      </c>
      <c r="I5" s="394">
        <v>3</v>
      </c>
      <c r="J5" s="394">
        <v>2</v>
      </c>
      <c r="K5" s="394">
        <v>2</v>
      </c>
      <c r="L5" s="394">
        <v>2</v>
      </c>
      <c r="M5" s="394">
        <v>2</v>
      </c>
      <c r="N5" s="394"/>
      <c r="O5" s="394">
        <v>3</v>
      </c>
      <c r="P5" s="394">
        <v>4</v>
      </c>
      <c r="Q5" s="394">
        <v>3</v>
      </c>
      <c r="R5" s="394">
        <v>5</v>
      </c>
      <c r="S5" s="395"/>
    </row>
    <row r="6" spans="1:19" ht="15.75">
      <c r="A6" s="389">
        <v>4</v>
      </c>
      <c r="B6" s="393" t="s">
        <v>664</v>
      </c>
      <c r="C6" s="394">
        <v>4</v>
      </c>
      <c r="D6" s="394">
        <v>4</v>
      </c>
      <c r="E6" s="394">
        <v>2</v>
      </c>
      <c r="F6" s="394">
        <v>3</v>
      </c>
      <c r="G6" s="394">
        <v>2</v>
      </c>
      <c r="H6" s="394">
        <v>2</v>
      </c>
      <c r="I6" s="394">
        <v>2</v>
      </c>
      <c r="J6" s="394">
        <v>3</v>
      </c>
      <c r="K6" s="394">
        <v>3</v>
      </c>
      <c r="L6" s="394">
        <v>3</v>
      </c>
      <c r="M6" s="394">
        <v>2</v>
      </c>
      <c r="N6" s="394"/>
      <c r="O6" s="394">
        <v>4</v>
      </c>
      <c r="P6" s="394">
        <v>3</v>
      </c>
      <c r="Q6" s="394">
        <v>4</v>
      </c>
      <c r="R6" s="394">
        <v>5</v>
      </c>
      <c r="S6" s="395"/>
    </row>
    <row r="7" spans="1:19" ht="15.75">
      <c r="A7" s="389">
        <v>5</v>
      </c>
      <c r="B7" s="393" t="s">
        <v>665</v>
      </c>
      <c r="C7" s="394">
        <v>3</v>
      </c>
      <c r="D7" s="394">
        <v>4</v>
      </c>
      <c r="E7" s="394">
        <v>2</v>
      </c>
      <c r="F7" s="394">
        <v>3</v>
      </c>
      <c r="G7" s="394">
        <v>2</v>
      </c>
      <c r="H7" s="394">
        <v>2</v>
      </c>
      <c r="I7" s="394">
        <v>2</v>
      </c>
      <c r="J7" s="394">
        <v>2</v>
      </c>
      <c r="K7" s="394">
        <v>3</v>
      </c>
      <c r="L7" s="394">
        <v>2</v>
      </c>
      <c r="M7" s="394">
        <v>2</v>
      </c>
      <c r="N7" s="394">
        <v>4</v>
      </c>
      <c r="O7" s="394"/>
      <c r="P7" s="394">
        <v>3</v>
      </c>
      <c r="Q7" s="394">
        <v>4</v>
      </c>
      <c r="R7" s="394">
        <v>4</v>
      </c>
      <c r="S7" s="395"/>
    </row>
    <row r="8" spans="1:19" ht="15.75">
      <c r="A8" s="389">
        <v>6</v>
      </c>
      <c r="B8" s="393" t="s">
        <v>666</v>
      </c>
      <c r="C8" s="394">
        <v>4</v>
      </c>
      <c r="D8" s="394">
        <v>4</v>
      </c>
      <c r="E8" s="394">
        <v>2</v>
      </c>
      <c r="F8" s="394">
        <v>2</v>
      </c>
      <c r="G8" s="394">
        <v>2</v>
      </c>
      <c r="H8" s="394">
        <v>4</v>
      </c>
      <c r="I8" s="394">
        <v>3</v>
      </c>
      <c r="J8" s="394">
        <v>2</v>
      </c>
      <c r="K8" s="394">
        <v>2</v>
      </c>
      <c r="L8" s="394">
        <v>2</v>
      </c>
      <c r="M8" s="394">
        <v>3</v>
      </c>
      <c r="N8" s="394"/>
      <c r="O8" s="394">
        <v>6</v>
      </c>
      <c r="P8" s="394">
        <v>4</v>
      </c>
      <c r="Q8" s="394">
        <v>5</v>
      </c>
      <c r="R8" s="394">
        <v>3</v>
      </c>
      <c r="S8" s="395"/>
    </row>
    <row r="9" spans="1:19" ht="15.75">
      <c r="A9" s="389">
        <v>7</v>
      </c>
      <c r="B9" s="393" t="s">
        <v>667</v>
      </c>
      <c r="C9" s="396">
        <v>4</v>
      </c>
      <c r="D9" s="396">
        <v>4</v>
      </c>
      <c r="E9" s="396">
        <v>2</v>
      </c>
      <c r="F9" s="396">
        <v>3</v>
      </c>
      <c r="G9" s="396">
        <v>2</v>
      </c>
      <c r="H9" s="396">
        <v>3</v>
      </c>
      <c r="I9" s="396">
        <v>3</v>
      </c>
      <c r="J9" s="396">
        <v>2</v>
      </c>
      <c r="K9" s="396">
        <v>3</v>
      </c>
      <c r="L9" s="396">
        <v>2</v>
      </c>
      <c r="M9" s="396">
        <v>2</v>
      </c>
      <c r="N9" s="396">
        <v>3</v>
      </c>
      <c r="O9" s="396"/>
      <c r="P9" s="396">
        <v>4</v>
      </c>
      <c r="Q9" s="396">
        <v>4</v>
      </c>
      <c r="R9" s="396">
        <v>6</v>
      </c>
      <c r="S9" s="395"/>
    </row>
    <row r="10" spans="1:19" ht="15.75">
      <c r="A10" s="389">
        <v>8</v>
      </c>
      <c r="B10" s="393" t="s">
        <v>668</v>
      </c>
      <c r="C10" s="394">
        <v>4</v>
      </c>
      <c r="D10" s="394">
        <v>4</v>
      </c>
      <c r="E10" s="394">
        <v>3</v>
      </c>
      <c r="F10" s="394">
        <v>3</v>
      </c>
      <c r="G10" s="394">
        <v>3</v>
      </c>
      <c r="H10" s="394">
        <v>3</v>
      </c>
      <c r="I10" s="394">
        <v>3</v>
      </c>
      <c r="J10" s="394">
        <v>3</v>
      </c>
      <c r="K10" s="394">
        <v>4</v>
      </c>
      <c r="L10" s="394">
        <v>3</v>
      </c>
      <c r="M10" s="394">
        <v>3</v>
      </c>
      <c r="N10" s="394"/>
      <c r="O10" s="394">
        <v>4</v>
      </c>
      <c r="P10" s="394">
        <v>4</v>
      </c>
      <c r="Q10" s="394">
        <v>4</v>
      </c>
      <c r="R10" s="394">
        <v>3</v>
      </c>
      <c r="S10" s="395"/>
    </row>
    <row r="11" spans="1:19" ht="15.75">
      <c r="A11" s="389">
        <v>9</v>
      </c>
      <c r="B11" s="393" t="s">
        <v>669</v>
      </c>
      <c r="C11" s="394">
        <v>4</v>
      </c>
      <c r="D11" s="394">
        <v>5</v>
      </c>
      <c r="E11" s="394">
        <v>2</v>
      </c>
      <c r="F11" s="394">
        <v>3</v>
      </c>
      <c r="G11" s="394">
        <v>2</v>
      </c>
      <c r="H11" s="394">
        <v>3</v>
      </c>
      <c r="I11" s="394">
        <v>2</v>
      </c>
      <c r="J11" s="394">
        <v>2</v>
      </c>
      <c r="K11" s="394">
        <v>3</v>
      </c>
      <c r="L11" s="394">
        <v>3</v>
      </c>
      <c r="M11" s="394">
        <v>2</v>
      </c>
      <c r="N11" s="394">
        <v>3</v>
      </c>
      <c r="O11" s="394"/>
      <c r="P11" s="394">
        <v>3</v>
      </c>
      <c r="Q11" s="394">
        <v>4</v>
      </c>
      <c r="R11" s="394">
        <v>4</v>
      </c>
      <c r="S11" s="395"/>
    </row>
    <row r="12" spans="1:19" ht="15.75">
      <c r="A12" s="389">
        <v>10</v>
      </c>
      <c r="B12" s="393" t="s">
        <v>670</v>
      </c>
      <c r="C12" s="394">
        <v>4</v>
      </c>
      <c r="D12" s="394">
        <v>5</v>
      </c>
      <c r="E12" s="394">
        <v>3</v>
      </c>
      <c r="F12" s="394">
        <v>4</v>
      </c>
      <c r="G12" s="394">
        <v>3</v>
      </c>
      <c r="H12" s="394">
        <v>4</v>
      </c>
      <c r="I12" s="394">
        <v>3</v>
      </c>
      <c r="J12" s="394">
        <v>4</v>
      </c>
      <c r="K12" s="394">
        <v>5</v>
      </c>
      <c r="L12" s="394">
        <v>3</v>
      </c>
      <c r="M12" s="394">
        <v>3</v>
      </c>
      <c r="N12" s="394">
        <v>4</v>
      </c>
      <c r="O12" s="394"/>
      <c r="P12" s="394">
        <v>4</v>
      </c>
      <c r="Q12" s="394">
        <v>4</v>
      </c>
      <c r="R12" s="394">
        <v>5</v>
      </c>
      <c r="S12" s="395"/>
    </row>
    <row r="13" spans="1:19" ht="15.75">
      <c r="A13" s="389">
        <v>11</v>
      </c>
      <c r="B13" s="393" t="s">
        <v>671</v>
      </c>
      <c r="C13" s="394">
        <v>2</v>
      </c>
      <c r="D13" s="394">
        <v>3</v>
      </c>
      <c r="E13" s="394">
        <v>2</v>
      </c>
      <c r="F13" s="394">
        <v>2</v>
      </c>
      <c r="G13" s="394">
        <v>2</v>
      </c>
      <c r="H13" s="394">
        <v>2</v>
      </c>
      <c r="I13" s="394">
        <v>2</v>
      </c>
      <c r="J13" s="394">
        <v>2</v>
      </c>
      <c r="K13" s="394">
        <v>2</v>
      </c>
      <c r="L13" s="394">
        <v>2</v>
      </c>
      <c r="M13" s="394">
        <v>2</v>
      </c>
      <c r="N13" s="394">
        <v>3</v>
      </c>
      <c r="O13" s="394"/>
      <c r="P13" s="394">
        <v>2</v>
      </c>
      <c r="Q13" s="394">
        <v>5</v>
      </c>
      <c r="R13" s="394">
        <v>3</v>
      </c>
      <c r="S13" s="395"/>
    </row>
    <row r="14" spans="1:19" ht="15.75">
      <c r="A14" s="389">
        <v>12</v>
      </c>
      <c r="B14" s="393" t="s">
        <v>672</v>
      </c>
      <c r="C14" s="394">
        <v>5</v>
      </c>
      <c r="D14" s="394">
        <v>4</v>
      </c>
      <c r="E14" s="394">
        <v>4</v>
      </c>
      <c r="F14" s="394">
        <v>3</v>
      </c>
      <c r="G14" s="394">
        <v>2</v>
      </c>
      <c r="H14" s="394">
        <v>5</v>
      </c>
      <c r="I14" s="394">
        <v>3</v>
      </c>
      <c r="J14" s="394">
        <v>3</v>
      </c>
      <c r="K14" s="394">
        <v>3</v>
      </c>
      <c r="L14" s="394">
        <v>3</v>
      </c>
      <c r="M14" s="394">
        <v>4</v>
      </c>
      <c r="N14" s="394">
        <v>4</v>
      </c>
      <c r="O14" s="394"/>
      <c r="P14" s="394">
        <v>5</v>
      </c>
      <c r="Q14" s="394">
        <v>5</v>
      </c>
      <c r="R14" s="394">
        <v>5</v>
      </c>
      <c r="S14" s="395"/>
    </row>
    <row r="15" spans="1:19" ht="15.75">
      <c r="A15" s="389">
        <v>13</v>
      </c>
      <c r="B15" s="393" t="s">
        <v>673</v>
      </c>
      <c r="C15" s="394">
        <v>4</v>
      </c>
      <c r="D15" s="394">
        <v>4</v>
      </c>
      <c r="E15" s="394">
        <v>2</v>
      </c>
      <c r="F15" s="394">
        <v>3</v>
      </c>
      <c r="G15" s="394">
        <v>2</v>
      </c>
      <c r="H15" s="394">
        <v>3</v>
      </c>
      <c r="I15" s="394">
        <v>3</v>
      </c>
      <c r="J15" s="394">
        <v>2</v>
      </c>
      <c r="K15" s="394">
        <v>3</v>
      </c>
      <c r="L15" s="394">
        <v>3</v>
      </c>
      <c r="M15" s="394">
        <v>3</v>
      </c>
      <c r="N15" s="394">
        <v>4</v>
      </c>
      <c r="O15" s="394"/>
      <c r="P15" s="394">
        <v>5</v>
      </c>
      <c r="Q15" s="394">
        <v>4</v>
      </c>
      <c r="R15" s="394">
        <v>5</v>
      </c>
      <c r="S15" s="395"/>
    </row>
    <row r="16" spans="1:19" ht="15.75">
      <c r="A16" s="389">
        <v>14</v>
      </c>
      <c r="B16" s="393" t="s">
        <v>674</v>
      </c>
      <c r="C16" s="394">
        <v>4</v>
      </c>
      <c r="D16" s="394">
        <v>4</v>
      </c>
      <c r="E16" s="394">
        <v>4</v>
      </c>
      <c r="F16" s="394">
        <v>4</v>
      </c>
      <c r="G16" s="394">
        <v>3</v>
      </c>
      <c r="H16" s="394">
        <v>5</v>
      </c>
      <c r="I16" s="394">
        <v>3</v>
      </c>
      <c r="J16" s="394">
        <v>3</v>
      </c>
      <c r="K16" s="394">
        <v>4</v>
      </c>
      <c r="L16" s="394">
        <v>3</v>
      </c>
      <c r="M16" s="394">
        <v>4</v>
      </c>
      <c r="N16" s="394">
        <v>4</v>
      </c>
      <c r="O16" s="394"/>
      <c r="P16" s="394">
        <v>4</v>
      </c>
      <c r="Q16" s="394">
        <v>5</v>
      </c>
      <c r="R16" s="394">
        <v>4</v>
      </c>
      <c r="S16" s="395"/>
    </row>
    <row r="17" spans="1:19" ht="15.75">
      <c r="A17" s="389">
        <v>15</v>
      </c>
      <c r="B17" s="393" t="s">
        <v>675</v>
      </c>
      <c r="C17" s="394">
        <v>3</v>
      </c>
      <c r="D17" s="394">
        <v>3</v>
      </c>
      <c r="E17" s="394">
        <v>2</v>
      </c>
      <c r="F17" s="394">
        <v>2</v>
      </c>
      <c r="G17" s="394">
        <v>2</v>
      </c>
      <c r="H17" s="394">
        <v>3</v>
      </c>
      <c r="I17" s="394">
        <v>2</v>
      </c>
      <c r="J17" s="394">
        <v>2</v>
      </c>
      <c r="K17" s="394">
        <v>2</v>
      </c>
      <c r="L17" s="394">
        <v>3</v>
      </c>
      <c r="M17" s="394">
        <v>2</v>
      </c>
      <c r="N17" s="394">
        <v>4</v>
      </c>
      <c r="O17" s="394">
        <v>4</v>
      </c>
      <c r="P17" s="394">
        <v>3</v>
      </c>
      <c r="Q17" s="394">
        <v>4</v>
      </c>
      <c r="R17" s="394">
        <v>2</v>
      </c>
      <c r="S17" s="395"/>
    </row>
    <row r="18" spans="1:19" ht="15.75">
      <c r="A18" s="389">
        <v>16</v>
      </c>
      <c r="B18" s="393" t="s">
        <v>676</v>
      </c>
      <c r="C18" s="394">
        <v>4</v>
      </c>
      <c r="D18" s="394">
        <v>3</v>
      </c>
      <c r="E18" s="394">
        <v>2</v>
      </c>
      <c r="F18" s="394">
        <v>3</v>
      </c>
      <c r="G18" s="394">
        <v>2</v>
      </c>
      <c r="H18" s="394">
        <v>3</v>
      </c>
      <c r="I18" s="394">
        <v>2</v>
      </c>
      <c r="J18" s="394">
        <v>3</v>
      </c>
      <c r="K18" s="394">
        <v>3</v>
      </c>
      <c r="L18" s="394">
        <v>2</v>
      </c>
      <c r="M18" s="394">
        <v>3</v>
      </c>
      <c r="N18" s="394">
        <v>2</v>
      </c>
      <c r="O18" s="394"/>
      <c r="P18" s="394">
        <v>2</v>
      </c>
      <c r="Q18" s="394">
        <v>3</v>
      </c>
      <c r="R18" s="394">
        <v>4</v>
      </c>
      <c r="S18" s="395"/>
    </row>
    <row r="19" spans="1:19" ht="15.75">
      <c r="A19" s="389">
        <v>17</v>
      </c>
      <c r="B19" s="393" t="s">
        <v>677</v>
      </c>
      <c r="C19" s="394">
        <v>4</v>
      </c>
      <c r="D19" s="394">
        <v>4</v>
      </c>
      <c r="E19" s="394">
        <v>2</v>
      </c>
      <c r="F19" s="394">
        <v>3</v>
      </c>
      <c r="G19" s="394">
        <v>2</v>
      </c>
      <c r="H19" s="394">
        <v>4</v>
      </c>
      <c r="I19" s="394">
        <v>3</v>
      </c>
      <c r="J19" s="394">
        <v>3</v>
      </c>
      <c r="K19" s="394">
        <v>3</v>
      </c>
      <c r="L19" s="394">
        <v>2</v>
      </c>
      <c r="M19" s="394">
        <v>2</v>
      </c>
      <c r="N19" s="394"/>
      <c r="O19" s="394">
        <v>6</v>
      </c>
      <c r="P19" s="394">
        <v>4</v>
      </c>
      <c r="Q19" s="394">
        <v>5</v>
      </c>
      <c r="R19" s="394">
        <v>3</v>
      </c>
      <c r="S19" s="395"/>
    </row>
    <row r="20" spans="1:19" ht="15.75">
      <c r="A20" s="389">
        <v>18</v>
      </c>
      <c r="B20" s="393" t="s">
        <v>678</v>
      </c>
      <c r="C20" s="394">
        <v>5</v>
      </c>
      <c r="D20" s="394">
        <v>6</v>
      </c>
      <c r="E20" s="394">
        <v>2</v>
      </c>
      <c r="F20" s="394">
        <v>3</v>
      </c>
      <c r="G20" s="394">
        <v>2</v>
      </c>
      <c r="H20" s="394">
        <v>4</v>
      </c>
      <c r="I20" s="394">
        <v>3</v>
      </c>
      <c r="J20" s="394">
        <v>4</v>
      </c>
      <c r="K20" s="394">
        <v>4</v>
      </c>
      <c r="L20" s="394">
        <v>3</v>
      </c>
      <c r="M20" s="394">
        <v>3</v>
      </c>
      <c r="N20" s="394">
        <v>5</v>
      </c>
      <c r="O20" s="394"/>
      <c r="P20" s="394">
        <v>5</v>
      </c>
      <c r="Q20" s="394">
        <v>4</v>
      </c>
      <c r="R20" s="394">
        <v>6</v>
      </c>
      <c r="S20" s="395"/>
    </row>
    <row r="21" spans="1:19" ht="15.75">
      <c r="A21" s="389">
        <v>19</v>
      </c>
      <c r="B21" s="393" t="s">
        <v>679</v>
      </c>
      <c r="C21" s="394">
        <v>4</v>
      </c>
      <c r="D21" s="394">
        <v>4</v>
      </c>
      <c r="E21" s="394">
        <v>3</v>
      </c>
      <c r="F21" s="394">
        <v>3</v>
      </c>
      <c r="G21" s="394">
        <v>2</v>
      </c>
      <c r="H21" s="394">
        <v>3</v>
      </c>
      <c r="I21" s="394">
        <v>2</v>
      </c>
      <c r="J21" s="394">
        <v>4</v>
      </c>
      <c r="K21" s="394">
        <v>3</v>
      </c>
      <c r="L21" s="394">
        <v>3</v>
      </c>
      <c r="M21" s="394">
        <v>3</v>
      </c>
      <c r="N21" s="394">
        <v>4</v>
      </c>
      <c r="O21" s="394"/>
      <c r="P21" s="394">
        <v>3</v>
      </c>
      <c r="Q21" s="394">
        <v>4</v>
      </c>
      <c r="R21" s="394">
        <v>4</v>
      </c>
      <c r="S21" s="395"/>
    </row>
    <row r="22" spans="1:19" ht="15.75">
      <c r="A22" s="389">
        <v>20</v>
      </c>
      <c r="B22" s="393" t="s">
        <v>680</v>
      </c>
      <c r="C22" s="394">
        <v>3</v>
      </c>
      <c r="D22" s="394">
        <v>5</v>
      </c>
      <c r="E22" s="394">
        <v>2</v>
      </c>
      <c r="F22" s="394">
        <v>2</v>
      </c>
      <c r="G22" s="394">
        <v>2</v>
      </c>
      <c r="H22" s="394">
        <v>2</v>
      </c>
      <c r="I22" s="394">
        <v>2</v>
      </c>
      <c r="J22" s="394">
        <v>3</v>
      </c>
      <c r="K22" s="394">
        <v>3</v>
      </c>
      <c r="L22" s="394">
        <v>2</v>
      </c>
      <c r="M22" s="394">
        <v>2</v>
      </c>
      <c r="N22" s="394">
        <v>3</v>
      </c>
      <c r="O22" s="394"/>
      <c r="P22" s="394">
        <v>3</v>
      </c>
      <c r="Q22" s="394">
        <v>3</v>
      </c>
      <c r="R22" s="394">
        <v>2</v>
      </c>
      <c r="S22" s="395"/>
    </row>
    <row r="23" spans="1:19" ht="15.75">
      <c r="A23" s="389">
        <v>21</v>
      </c>
      <c r="B23" s="393" t="s">
        <v>681</v>
      </c>
      <c r="C23" s="394">
        <v>4</v>
      </c>
      <c r="D23" s="394">
        <v>5</v>
      </c>
      <c r="E23" s="394">
        <v>3</v>
      </c>
      <c r="F23" s="394">
        <v>2</v>
      </c>
      <c r="G23" s="394">
        <v>2</v>
      </c>
      <c r="H23" s="394">
        <v>4</v>
      </c>
      <c r="I23" s="394">
        <v>3</v>
      </c>
      <c r="J23" s="394">
        <v>3</v>
      </c>
      <c r="K23" s="394">
        <v>4</v>
      </c>
      <c r="L23" s="394">
        <v>4</v>
      </c>
      <c r="M23" s="394">
        <v>3</v>
      </c>
      <c r="N23" s="394"/>
      <c r="O23" s="394">
        <v>4</v>
      </c>
      <c r="P23" s="394">
        <v>6</v>
      </c>
      <c r="Q23" s="394">
        <v>4</v>
      </c>
      <c r="R23" s="394">
        <v>5</v>
      </c>
      <c r="S23" s="395"/>
    </row>
    <row r="24" spans="1:19" ht="15.75">
      <c r="A24" s="389">
        <v>22</v>
      </c>
      <c r="B24" s="393" t="s">
        <v>682</v>
      </c>
      <c r="C24" s="394">
        <v>4</v>
      </c>
      <c r="D24" s="394">
        <v>4</v>
      </c>
      <c r="E24" s="394">
        <v>2</v>
      </c>
      <c r="F24" s="394">
        <v>3</v>
      </c>
      <c r="G24" s="394">
        <v>2</v>
      </c>
      <c r="H24" s="394">
        <v>3</v>
      </c>
      <c r="I24" s="394">
        <v>3</v>
      </c>
      <c r="J24" s="394">
        <v>3</v>
      </c>
      <c r="K24" s="394">
        <v>2</v>
      </c>
      <c r="L24" s="394">
        <v>2</v>
      </c>
      <c r="M24" s="394">
        <v>3</v>
      </c>
      <c r="N24" s="394">
        <v>4</v>
      </c>
      <c r="O24" s="394"/>
      <c r="P24" s="394">
        <v>2</v>
      </c>
      <c r="Q24" s="394">
        <v>5</v>
      </c>
      <c r="R24" s="394">
        <v>4</v>
      </c>
      <c r="S24" s="395"/>
    </row>
    <row r="25" spans="1:19" ht="15.75">
      <c r="A25" s="389">
        <v>23</v>
      </c>
      <c r="B25" s="393" t="s">
        <v>683</v>
      </c>
      <c r="C25" s="394">
        <v>5</v>
      </c>
      <c r="D25" s="394">
        <v>4</v>
      </c>
      <c r="E25" s="394">
        <v>2</v>
      </c>
      <c r="F25" s="394">
        <v>4</v>
      </c>
      <c r="G25" s="394">
        <v>3</v>
      </c>
      <c r="H25" s="394">
        <v>2</v>
      </c>
      <c r="I25" s="394">
        <v>2</v>
      </c>
      <c r="J25" s="394">
        <v>3</v>
      </c>
      <c r="K25" s="394">
        <v>2</v>
      </c>
      <c r="L25" s="394">
        <v>3</v>
      </c>
      <c r="M25" s="394">
        <v>3</v>
      </c>
      <c r="N25" s="394">
        <v>4</v>
      </c>
      <c r="O25" s="394"/>
      <c r="P25" s="394">
        <v>4</v>
      </c>
      <c r="Q25" s="394">
        <v>3</v>
      </c>
      <c r="R25" s="394">
        <v>4</v>
      </c>
      <c r="S25" s="395"/>
    </row>
    <row r="26" spans="1:19" ht="15.75">
      <c r="A26" s="389">
        <v>24</v>
      </c>
      <c r="B26" s="393" t="s">
        <v>684</v>
      </c>
      <c r="C26" s="394">
        <v>4</v>
      </c>
      <c r="D26" s="394">
        <v>6</v>
      </c>
      <c r="E26" s="394">
        <v>3</v>
      </c>
      <c r="F26" s="394">
        <v>3</v>
      </c>
      <c r="G26" s="394">
        <v>3</v>
      </c>
      <c r="H26" s="394">
        <v>4</v>
      </c>
      <c r="I26" s="394">
        <v>3</v>
      </c>
      <c r="J26" s="394">
        <v>3</v>
      </c>
      <c r="K26" s="394">
        <v>3</v>
      </c>
      <c r="L26" s="394">
        <v>3</v>
      </c>
      <c r="M26" s="394">
        <v>2</v>
      </c>
      <c r="N26" s="394">
        <v>5</v>
      </c>
      <c r="O26" s="394"/>
      <c r="P26" s="394">
        <v>5</v>
      </c>
      <c r="Q26" s="394">
        <v>5</v>
      </c>
      <c r="R26" s="394">
        <v>5</v>
      </c>
      <c r="S26" s="395"/>
    </row>
    <row r="27" spans="1:19" ht="15.75">
      <c r="A27" s="389">
        <v>25</v>
      </c>
      <c r="B27" s="393" t="s">
        <v>685</v>
      </c>
      <c r="C27" s="394">
        <v>4</v>
      </c>
      <c r="D27" s="394">
        <v>4</v>
      </c>
      <c r="E27" s="394">
        <v>2</v>
      </c>
      <c r="F27" s="394">
        <v>4</v>
      </c>
      <c r="G27" s="394">
        <v>2</v>
      </c>
      <c r="H27" s="394">
        <v>3</v>
      </c>
      <c r="I27" s="394">
        <v>3</v>
      </c>
      <c r="J27" s="394">
        <v>3</v>
      </c>
      <c r="K27" s="394">
        <v>3</v>
      </c>
      <c r="L27" s="394">
        <v>3</v>
      </c>
      <c r="M27" s="394">
        <v>3</v>
      </c>
      <c r="N27" s="394">
        <v>3</v>
      </c>
      <c r="O27" s="394"/>
      <c r="P27" s="394">
        <v>4</v>
      </c>
      <c r="Q27" s="394">
        <v>3</v>
      </c>
      <c r="R27" s="394">
        <v>4</v>
      </c>
      <c r="S27" s="395"/>
    </row>
    <row r="28" spans="1:19" ht="15.75">
      <c r="A28" s="389">
        <v>26</v>
      </c>
      <c r="B28" s="393" t="s">
        <v>686</v>
      </c>
      <c r="C28" s="394">
        <v>3</v>
      </c>
      <c r="D28" s="394">
        <v>4</v>
      </c>
      <c r="E28" s="394">
        <v>2</v>
      </c>
      <c r="F28" s="394">
        <v>2</v>
      </c>
      <c r="G28" s="394">
        <v>2</v>
      </c>
      <c r="H28" s="394">
        <v>4</v>
      </c>
      <c r="I28" s="394">
        <v>3</v>
      </c>
      <c r="J28" s="394">
        <v>2</v>
      </c>
      <c r="K28" s="394">
        <v>3</v>
      </c>
      <c r="L28" s="394">
        <v>2</v>
      </c>
      <c r="M28" s="394">
        <v>2</v>
      </c>
      <c r="N28" s="394">
        <v>4</v>
      </c>
      <c r="O28" s="394"/>
      <c r="P28" s="394">
        <v>3</v>
      </c>
      <c r="Q28" s="394">
        <v>4</v>
      </c>
      <c r="R28" s="394">
        <v>5</v>
      </c>
      <c r="S28" s="395"/>
    </row>
    <row r="29" spans="1:19" ht="15.75">
      <c r="A29" s="389">
        <v>27</v>
      </c>
      <c r="B29" s="393" t="s">
        <v>687</v>
      </c>
      <c r="C29" s="394">
        <v>3</v>
      </c>
      <c r="D29" s="394">
        <v>5</v>
      </c>
      <c r="E29" s="394">
        <v>3</v>
      </c>
      <c r="F29" s="394">
        <v>2</v>
      </c>
      <c r="G29" s="394">
        <v>2</v>
      </c>
      <c r="H29" s="394">
        <v>2</v>
      </c>
      <c r="I29" s="394">
        <v>2</v>
      </c>
      <c r="J29" s="394">
        <v>2</v>
      </c>
      <c r="K29" s="394">
        <v>2</v>
      </c>
      <c r="L29" s="394">
        <v>2</v>
      </c>
      <c r="M29" s="394">
        <v>2</v>
      </c>
      <c r="N29" s="394"/>
      <c r="O29" s="394">
        <v>5</v>
      </c>
      <c r="P29" s="394">
        <v>3</v>
      </c>
      <c r="Q29" s="394">
        <v>3</v>
      </c>
      <c r="R29" s="394">
        <v>4</v>
      </c>
      <c r="S29" s="395"/>
    </row>
    <row r="30" spans="1:19" ht="15.75">
      <c r="A30" s="389">
        <v>28</v>
      </c>
      <c r="B30" s="393" t="s">
        <v>688</v>
      </c>
      <c r="C30" s="394">
        <v>3</v>
      </c>
      <c r="D30" s="394">
        <v>4</v>
      </c>
      <c r="E30" s="394">
        <v>2</v>
      </c>
      <c r="F30" s="394">
        <v>2</v>
      </c>
      <c r="G30" s="394">
        <v>2</v>
      </c>
      <c r="H30" s="394">
        <v>2</v>
      </c>
      <c r="I30" s="394">
        <v>3</v>
      </c>
      <c r="J30" s="394">
        <v>3</v>
      </c>
      <c r="K30" s="394">
        <v>3</v>
      </c>
      <c r="L30" s="394">
        <v>3</v>
      </c>
      <c r="M30" s="394">
        <v>2</v>
      </c>
      <c r="N30" s="394">
        <v>3</v>
      </c>
      <c r="O30" s="394">
        <v>3</v>
      </c>
      <c r="P30" s="394">
        <v>2</v>
      </c>
      <c r="Q30" s="394">
        <v>3</v>
      </c>
      <c r="R30" s="394">
        <v>3</v>
      </c>
      <c r="S30" s="395"/>
    </row>
    <row r="31" spans="1:19" ht="15.75">
      <c r="A31" s="389">
        <v>29</v>
      </c>
      <c r="B31" s="393" t="s">
        <v>689</v>
      </c>
      <c r="C31" s="394">
        <v>3</v>
      </c>
      <c r="D31" s="394">
        <v>4</v>
      </c>
      <c r="E31" s="394">
        <v>2</v>
      </c>
      <c r="F31" s="394">
        <v>3</v>
      </c>
      <c r="G31" s="394">
        <v>3</v>
      </c>
      <c r="H31" s="394">
        <v>2</v>
      </c>
      <c r="I31" s="394">
        <v>3</v>
      </c>
      <c r="J31" s="394">
        <v>3</v>
      </c>
      <c r="K31" s="394">
        <v>2</v>
      </c>
      <c r="L31" s="394">
        <v>2</v>
      </c>
      <c r="M31" s="394">
        <v>3</v>
      </c>
      <c r="N31" s="394">
        <v>4</v>
      </c>
      <c r="O31" s="394"/>
      <c r="P31" s="394">
        <v>3</v>
      </c>
      <c r="Q31" s="394">
        <v>3</v>
      </c>
      <c r="R31" s="394">
        <v>4</v>
      </c>
      <c r="S31" s="395"/>
    </row>
    <row r="32" spans="1:19" ht="15.75">
      <c r="A32" s="389">
        <v>30</v>
      </c>
      <c r="B32" s="393" t="s">
        <v>690</v>
      </c>
      <c r="C32" s="394">
        <v>4</v>
      </c>
      <c r="D32" s="394">
        <v>4</v>
      </c>
      <c r="E32" s="394">
        <v>3</v>
      </c>
      <c r="F32" s="394">
        <v>4</v>
      </c>
      <c r="G32" s="394">
        <v>3</v>
      </c>
      <c r="H32" s="394">
        <v>5</v>
      </c>
      <c r="I32" s="394">
        <v>4</v>
      </c>
      <c r="J32" s="394">
        <v>4</v>
      </c>
      <c r="K32" s="394">
        <v>4</v>
      </c>
      <c r="L32" s="394">
        <v>4</v>
      </c>
      <c r="M32" s="394">
        <v>3</v>
      </c>
      <c r="N32" s="394"/>
      <c r="O32" s="394">
        <v>5</v>
      </c>
      <c r="P32" s="394">
        <v>5</v>
      </c>
      <c r="Q32" s="394">
        <v>4</v>
      </c>
      <c r="R32" s="394">
        <v>5</v>
      </c>
      <c r="S32" s="395"/>
    </row>
    <row r="33" spans="1:19" ht="15.75">
      <c r="A33" s="389">
        <v>31</v>
      </c>
      <c r="B33" s="393" t="s">
        <v>691</v>
      </c>
      <c r="C33" s="394">
        <v>4</v>
      </c>
      <c r="D33" s="394">
        <v>3</v>
      </c>
      <c r="E33" s="394">
        <v>3</v>
      </c>
      <c r="F33" s="394">
        <v>2</v>
      </c>
      <c r="G33" s="394">
        <v>2</v>
      </c>
      <c r="H33" s="394">
        <v>3</v>
      </c>
      <c r="I33" s="394">
        <v>2</v>
      </c>
      <c r="J33" s="394">
        <v>3</v>
      </c>
      <c r="K33" s="394">
        <v>3</v>
      </c>
      <c r="L33" s="394">
        <v>3</v>
      </c>
      <c r="M33" s="394">
        <v>3</v>
      </c>
      <c r="N33" s="394"/>
      <c r="O33" s="394">
        <v>4</v>
      </c>
      <c r="P33" s="394">
        <v>4</v>
      </c>
      <c r="Q33" s="394">
        <v>4</v>
      </c>
      <c r="R33" s="394">
        <v>5</v>
      </c>
      <c r="S33" s="395"/>
    </row>
    <row r="34" spans="1:19" ht="15.75">
      <c r="A34" s="389">
        <v>32</v>
      </c>
      <c r="B34" s="393" t="s">
        <v>692</v>
      </c>
      <c r="C34" s="394">
        <v>4</v>
      </c>
      <c r="D34" s="394">
        <v>4</v>
      </c>
      <c r="E34" s="394">
        <v>3</v>
      </c>
      <c r="F34" s="394">
        <v>4</v>
      </c>
      <c r="G34" s="394">
        <v>2</v>
      </c>
      <c r="H34" s="394">
        <v>4</v>
      </c>
      <c r="I34" s="394">
        <v>3</v>
      </c>
      <c r="J34" s="394">
        <v>2</v>
      </c>
      <c r="K34" s="394">
        <v>3</v>
      </c>
      <c r="L34" s="394">
        <v>2</v>
      </c>
      <c r="M34" s="394">
        <v>3</v>
      </c>
      <c r="N34" s="394">
        <v>4</v>
      </c>
      <c r="O34" s="394">
        <v>5</v>
      </c>
      <c r="P34" s="394">
        <v>3</v>
      </c>
      <c r="Q34" s="394">
        <v>3</v>
      </c>
      <c r="R34" s="394">
        <v>4</v>
      </c>
      <c r="S34" s="395"/>
    </row>
    <row r="35" spans="1:19" ht="15.75">
      <c r="A35" s="389">
        <v>33</v>
      </c>
      <c r="B35" s="393" t="s">
        <v>693</v>
      </c>
      <c r="C35" s="394">
        <v>4</v>
      </c>
      <c r="D35" s="394">
        <v>6</v>
      </c>
      <c r="E35" s="394">
        <v>3</v>
      </c>
      <c r="F35" s="394">
        <v>2</v>
      </c>
      <c r="G35" s="394">
        <v>3</v>
      </c>
      <c r="H35" s="394">
        <v>4</v>
      </c>
      <c r="I35" s="394">
        <v>2</v>
      </c>
      <c r="J35" s="394">
        <v>3</v>
      </c>
      <c r="K35" s="394">
        <v>4</v>
      </c>
      <c r="L35" s="394">
        <v>2</v>
      </c>
      <c r="M35" s="394">
        <v>2</v>
      </c>
      <c r="N35" s="394">
        <v>3</v>
      </c>
      <c r="O35" s="394"/>
      <c r="P35" s="394">
        <v>4</v>
      </c>
      <c r="Q35" s="394">
        <v>4</v>
      </c>
      <c r="R35" s="394">
        <v>5</v>
      </c>
      <c r="S35" s="395"/>
    </row>
    <row r="36" spans="1:19" ht="15.75">
      <c r="A36" s="389">
        <v>34</v>
      </c>
      <c r="B36" s="393" t="s">
        <v>694</v>
      </c>
      <c r="C36" s="394">
        <v>4</v>
      </c>
      <c r="D36" s="394"/>
      <c r="E36" s="394">
        <v>3</v>
      </c>
      <c r="F36" s="394">
        <v>2</v>
      </c>
      <c r="G36" s="394">
        <v>2</v>
      </c>
      <c r="H36" s="394">
        <v>3</v>
      </c>
      <c r="I36" s="394">
        <v>3</v>
      </c>
      <c r="J36" s="394">
        <v>3</v>
      </c>
      <c r="K36" s="394">
        <v>3</v>
      </c>
      <c r="L36" s="394">
        <v>2</v>
      </c>
      <c r="M36" s="394">
        <v>3</v>
      </c>
      <c r="N36" s="394"/>
      <c r="O36" s="394">
        <v>2</v>
      </c>
      <c r="P36" s="394">
        <v>3</v>
      </c>
      <c r="Q36" s="394">
        <v>4</v>
      </c>
      <c r="R36" s="394">
        <v>4</v>
      </c>
      <c r="S36" s="395"/>
    </row>
    <row r="37" spans="1:19" ht="15.75">
      <c r="A37" s="389">
        <v>35</v>
      </c>
      <c r="B37" s="393" t="s">
        <v>695</v>
      </c>
      <c r="C37" s="394">
        <v>4</v>
      </c>
      <c r="D37" s="394">
        <v>3</v>
      </c>
      <c r="E37" s="394">
        <v>4</v>
      </c>
      <c r="F37" s="394">
        <v>3</v>
      </c>
      <c r="G37" s="394">
        <v>3</v>
      </c>
      <c r="H37" s="394">
        <v>4</v>
      </c>
      <c r="I37" s="394">
        <v>4</v>
      </c>
      <c r="J37" s="394">
        <v>4</v>
      </c>
      <c r="K37" s="394">
        <v>5</v>
      </c>
      <c r="L37" s="394">
        <v>3</v>
      </c>
      <c r="M37" s="394">
        <v>4</v>
      </c>
      <c r="N37" s="394">
        <v>5</v>
      </c>
      <c r="O37" s="394"/>
      <c r="P37" s="394">
        <v>4</v>
      </c>
      <c r="Q37" s="394">
        <v>4</v>
      </c>
      <c r="R37" s="394">
        <v>5</v>
      </c>
      <c r="S37" s="395"/>
    </row>
    <row r="38" spans="1:19" ht="15.75">
      <c r="A38" s="389">
        <v>36</v>
      </c>
      <c r="B38" s="393" t="s">
        <v>696</v>
      </c>
      <c r="C38" s="394">
        <v>4</v>
      </c>
      <c r="D38" s="394">
        <v>4</v>
      </c>
      <c r="E38" s="394">
        <v>3</v>
      </c>
      <c r="F38" s="394">
        <v>2</v>
      </c>
      <c r="G38" s="394">
        <v>3</v>
      </c>
      <c r="H38" s="394">
        <v>3</v>
      </c>
      <c r="I38" s="394">
        <v>3</v>
      </c>
      <c r="J38" s="394">
        <v>3</v>
      </c>
      <c r="K38" s="394">
        <v>3</v>
      </c>
      <c r="L38" s="394">
        <v>2</v>
      </c>
      <c r="M38" s="394">
        <v>4</v>
      </c>
      <c r="N38" s="394"/>
      <c r="O38" s="394">
        <v>4</v>
      </c>
      <c r="P38" s="394">
        <v>5</v>
      </c>
      <c r="Q38" s="394">
        <v>4</v>
      </c>
      <c r="R38" s="394">
        <v>5</v>
      </c>
      <c r="S38" s="395"/>
    </row>
    <row r="39" spans="1:19" ht="15.75">
      <c r="A39" s="389">
        <v>37</v>
      </c>
      <c r="B39" s="393" t="s">
        <v>697</v>
      </c>
      <c r="C39" s="394">
        <v>5</v>
      </c>
      <c r="D39" s="394">
        <v>4</v>
      </c>
      <c r="E39" s="394">
        <v>2</v>
      </c>
      <c r="F39" s="394">
        <v>2</v>
      </c>
      <c r="G39" s="394">
        <v>3</v>
      </c>
      <c r="H39" s="394">
        <v>4</v>
      </c>
      <c r="I39" s="394">
        <v>3</v>
      </c>
      <c r="J39" s="394">
        <v>4</v>
      </c>
      <c r="K39" s="394">
        <v>3</v>
      </c>
      <c r="L39" s="394">
        <v>2</v>
      </c>
      <c r="M39" s="394">
        <v>2</v>
      </c>
      <c r="N39" s="394">
        <v>4</v>
      </c>
      <c r="O39" s="394"/>
      <c r="P39" s="394">
        <v>4</v>
      </c>
      <c r="Q39" s="394">
        <v>4</v>
      </c>
      <c r="R39" s="394">
        <v>4</v>
      </c>
      <c r="S39" s="395"/>
    </row>
    <row r="40" spans="1:19" ht="15.75">
      <c r="A40" s="389">
        <v>38</v>
      </c>
      <c r="B40" s="393" t="s">
        <v>698</v>
      </c>
      <c r="C40" s="394">
        <v>4</v>
      </c>
      <c r="D40" s="394">
        <v>3</v>
      </c>
      <c r="E40" s="394">
        <v>2</v>
      </c>
      <c r="F40" s="394">
        <v>3</v>
      </c>
      <c r="G40" s="394">
        <v>2</v>
      </c>
      <c r="H40" s="394">
        <v>2</v>
      </c>
      <c r="I40" s="394">
        <v>2</v>
      </c>
      <c r="J40" s="394">
        <v>4</v>
      </c>
      <c r="K40" s="394">
        <v>3</v>
      </c>
      <c r="L40" s="394">
        <v>3</v>
      </c>
      <c r="M40" s="394">
        <v>2</v>
      </c>
      <c r="N40" s="394"/>
      <c r="O40" s="394">
        <v>3</v>
      </c>
      <c r="P40" s="394">
        <v>3</v>
      </c>
      <c r="Q40" s="394">
        <v>3</v>
      </c>
      <c r="R40" s="394">
        <v>3</v>
      </c>
      <c r="S40" s="395"/>
    </row>
    <row r="41" spans="1:19" ht="15.75">
      <c r="A41" s="389">
        <v>39</v>
      </c>
      <c r="B41" s="393" t="s">
        <v>699</v>
      </c>
      <c r="C41" s="394">
        <v>4</v>
      </c>
      <c r="D41" s="394">
        <v>4</v>
      </c>
      <c r="E41" s="394">
        <v>2</v>
      </c>
      <c r="F41" s="394">
        <v>3</v>
      </c>
      <c r="G41" s="394">
        <v>2</v>
      </c>
      <c r="H41" s="394">
        <v>2</v>
      </c>
      <c r="I41" s="394">
        <v>2</v>
      </c>
      <c r="J41" s="394">
        <v>2</v>
      </c>
      <c r="K41" s="394">
        <v>3</v>
      </c>
      <c r="L41" s="394">
        <v>3</v>
      </c>
      <c r="M41" s="394">
        <v>2</v>
      </c>
      <c r="N41" s="394">
        <v>3</v>
      </c>
      <c r="O41" s="394"/>
      <c r="P41" s="394">
        <v>2</v>
      </c>
      <c r="Q41" s="394">
        <v>3</v>
      </c>
      <c r="R41" s="394">
        <v>5</v>
      </c>
      <c r="S41" s="395"/>
    </row>
    <row r="42" spans="1:19" ht="15.75">
      <c r="A42" s="389">
        <v>40</v>
      </c>
      <c r="B42" s="393" t="s">
        <v>700</v>
      </c>
      <c r="C42" s="394">
        <v>6</v>
      </c>
      <c r="D42" s="394">
        <v>6</v>
      </c>
      <c r="E42" s="394">
        <v>6</v>
      </c>
      <c r="F42" s="394">
        <v>6</v>
      </c>
      <c r="G42" s="394">
        <v>6</v>
      </c>
      <c r="H42" s="394">
        <v>6</v>
      </c>
      <c r="I42" s="394">
        <v>6</v>
      </c>
      <c r="J42" s="394">
        <v>6</v>
      </c>
      <c r="K42" s="394">
        <v>6</v>
      </c>
      <c r="L42" s="394">
        <v>6</v>
      </c>
      <c r="M42" s="394">
        <v>6</v>
      </c>
      <c r="N42" s="394">
        <v>6</v>
      </c>
      <c r="O42" s="394">
        <v>6</v>
      </c>
      <c r="P42" s="394">
        <v>6</v>
      </c>
      <c r="Q42" s="394">
        <v>6</v>
      </c>
      <c r="R42" s="394">
        <v>6</v>
      </c>
      <c r="S42" s="395"/>
    </row>
    <row r="43" spans="1:19" ht="15.75">
      <c r="A43" s="389">
        <v>41</v>
      </c>
      <c r="B43" s="393" t="s">
        <v>701</v>
      </c>
      <c r="C43" s="394">
        <v>3</v>
      </c>
      <c r="D43" s="394">
        <v>5</v>
      </c>
      <c r="E43" s="394">
        <v>3</v>
      </c>
      <c r="F43" s="394">
        <v>2</v>
      </c>
      <c r="G43" s="394">
        <v>2</v>
      </c>
      <c r="H43" s="394">
        <v>4</v>
      </c>
      <c r="I43" s="394">
        <v>3</v>
      </c>
      <c r="J43" s="394">
        <v>2</v>
      </c>
      <c r="K43" s="394">
        <v>3</v>
      </c>
      <c r="L43" s="394">
        <v>2</v>
      </c>
      <c r="M43" s="394">
        <v>2</v>
      </c>
      <c r="N43" s="394">
        <v>4</v>
      </c>
      <c r="O43" s="394"/>
      <c r="P43" s="394">
        <v>4</v>
      </c>
      <c r="Q43" s="394">
        <v>3</v>
      </c>
      <c r="R43" s="394">
        <v>5</v>
      </c>
      <c r="S43" s="395"/>
    </row>
    <row r="44" spans="1:19" ht="15.75">
      <c r="A44" s="389">
        <v>42</v>
      </c>
      <c r="B44" s="393" t="s">
        <v>702</v>
      </c>
      <c r="C44" s="394">
        <v>4</v>
      </c>
      <c r="D44" s="394">
        <v>5</v>
      </c>
      <c r="E44" s="394">
        <v>4</v>
      </c>
      <c r="F44" s="394"/>
      <c r="G44" s="394">
        <v>5</v>
      </c>
      <c r="H44" s="394">
        <v>4</v>
      </c>
      <c r="I44" s="394">
        <v>4</v>
      </c>
      <c r="J44" s="394">
        <v>4</v>
      </c>
      <c r="K44" s="394">
        <v>4</v>
      </c>
      <c r="L44" s="394">
        <v>4</v>
      </c>
      <c r="M44" s="394">
        <v>4</v>
      </c>
      <c r="N44" s="394"/>
      <c r="O44" s="394"/>
      <c r="P44" s="394">
        <v>4</v>
      </c>
      <c r="Q44" s="394">
        <v>4</v>
      </c>
      <c r="R44" s="394">
        <v>5</v>
      </c>
      <c r="S44" s="395"/>
    </row>
    <row r="45" spans="1:19" ht="15.75">
      <c r="A45" s="389">
        <v>43</v>
      </c>
      <c r="B45" s="393" t="s">
        <v>703</v>
      </c>
      <c r="C45" s="394">
        <v>4</v>
      </c>
      <c r="D45" s="394">
        <v>3</v>
      </c>
      <c r="E45" s="394">
        <v>2</v>
      </c>
      <c r="F45" s="394">
        <v>2</v>
      </c>
      <c r="G45" s="394">
        <v>2</v>
      </c>
      <c r="H45" s="394">
        <v>3</v>
      </c>
      <c r="I45" s="394">
        <v>2</v>
      </c>
      <c r="J45" s="394">
        <v>2</v>
      </c>
      <c r="K45" s="394">
        <v>2</v>
      </c>
      <c r="L45" s="394">
        <v>2</v>
      </c>
      <c r="M45" s="394">
        <v>2</v>
      </c>
      <c r="N45" s="394"/>
      <c r="O45" s="394">
        <v>4</v>
      </c>
      <c r="P45" s="394">
        <v>4</v>
      </c>
      <c r="Q45" s="394">
        <v>3</v>
      </c>
      <c r="R45" s="394">
        <v>5</v>
      </c>
      <c r="S45" s="395"/>
    </row>
    <row r="46" spans="1:19" ht="15.75">
      <c r="A46" s="389">
        <v>44</v>
      </c>
      <c r="B46" s="393" t="s">
        <v>704</v>
      </c>
      <c r="C46" s="394">
        <v>4</v>
      </c>
      <c r="D46" s="394">
        <v>4</v>
      </c>
      <c r="E46" s="394">
        <v>2</v>
      </c>
      <c r="F46" s="394">
        <v>2</v>
      </c>
      <c r="G46" s="394">
        <v>2</v>
      </c>
      <c r="H46" s="394">
        <v>3</v>
      </c>
      <c r="I46" s="394">
        <v>2</v>
      </c>
      <c r="J46" s="394">
        <v>2</v>
      </c>
      <c r="K46" s="394">
        <v>3</v>
      </c>
      <c r="L46" s="394">
        <v>2</v>
      </c>
      <c r="M46" s="394">
        <v>2</v>
      </c>
      <c r="N46" s="394"/>
      <c r="O46" s="394">
        <v>4</v>
      </c>
      <c r="P46" s="394">
        <v>5</v>
      </c>
      <c r="Q46" s="394">
        <v>4</v>
      </c>
      <c r="R46" s="394">
        <v>3</v>
      </c>
      <c r="S46" s="3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27"/>
  <sheetViews>
    <sheetView zoomScale="75" zoomScaleNormal="75" zoomScalePageLayoutView="0" workbookViewId="0" topLeftCell="A7">
      <selection activeCell="A7" sqref="A7"/>
    </sheetView>
  </sheetViews>
  <sheetFormatPr defaultColWidth="9.00390625" defaultRowHeight="15.75"/>
  <cols>
    <col min="1" max="1" width="12.375" style="0" customWidth="1"/>
    <col min="2" max="2" width="14.875" style="0" customWidth="1"/>
    <col min="3" max="3" width="9.125" style="0" bestFit="1" customWidth="1"/>
    <col min="4" max="4" width="9.25390625" style="0" bestFit="1" customWidth="1"/>
  </cols>
  <sheetData>
    <row r="3" ht="15.75">
      <c r="A3" s="142" t="s">
        <v>349</v>
      </c>
    </row>
    <row r="4" ht="15.75">
      <c r="A4" s="142" t="s">
        <v>346</v>
      </c>
    </row>
    <row r="8" spans="1:4" ht="15.75">
      <c r="A8" s="143" t="s">
        <v>411</v>
      </c>
      <c r="B8" s="143" t="s">
        <v>412</v>
      </c>
      <c r="C8" s="143" t="s">
        <v>347</v>
      </c>
      <c r="D8" s="143" t="s">
        <v>348</v>
      </c>
    </row>
    <row r="9" spans="1:4" ht="15.75">
      <c r="A9" s="144">
        <v>0</v>
      </c>
      <c r="B9" s="145"/>
      <c r="C9" s="145"/>
      <c r="D9" s="145"/>
    </row>
    <row r="10" spans="1:4" ht="15.75">
      <c r="A10" s="144">
        <v>10</v>
      </c>
      <c r="B10" s="145"/>
      <c r="C10" s="145"/>
      <c r="D10" s="145"/>
    </row>
    <row r="11" spans="1:4" ht="15.75">
      <c r="A11" s="144">
        <v>20</v>
      </c>
      <c r="B11" s="145"/>
      <c r="C11" s="145"/>
      <c r="D11" s="145"/>
    </row>
    <row r="12" spans="1:4" ht="15.75">
      <c r="A12" s="144">
        <v>30</v>
      </c>
      <c r="B12" s="145"/>
      <c r="C12" s="145"/>
      <c r="D12" s="145"/>
    </row>
    <row r="13" spans="1:4" ht="15.75">
      <c r="A13" s="144">
        <v>40</v>
      </c>
      <c r="B13" s="145"/>
      <c r="C13" s="145"/>
      <c r="D13" s="145"/>
    </row>
    <row r="14" spans="1:4" ht="15.75">
      <c r="A14" s="144">
        <v>50</v>
      </c>
      <c r="B14" s="145"/>
      <c r="C14" s="145"/>
      <c r="D14" s="145"/>
    </row>
    <row r="15" spans="1:4" ht="15.75">
      <c r="A15" s="144">
        <v>60</v>
      </c>
      <c r="B15" s="145"/>
      <c r="C15" s="145"/>
      <c r="D15" s="145"/>
    </row>
    <row r="16" spans="1:4" ht="15.75">
      <c r="A16" s="144">
        <v>70</v>
      </c>
      <c r="B16" s="145"/>
      <c r="C16" s="145"/>
      <c r="D16" s="145"/>
    </row>
    <row r="17" spans="1:4" ht="15.75">
      <c r="A17" s="144">
        <v>80</v>
      </c>
      <c r="B17" s="145"/>
      <c r="C17" s="145"/>
      <c r="D17" s="145"/>
    </row>
    <row r="18" spans="1:4" ht="15.75">
      <c r="A18" s="144">
        <v>90</v>
      </c>
      <c r="B18" s="145"/>
      <c r="C18" s="145"/>
      <c r="D18" s="145"/>
    </row>
    <row r="19" spans="1:4" ht="15.75">
      <c r="A19" s="144">
        <v>100</v>
      </c>
      <c r="B19" s="145"/>
      <c r="C19" s="145"/>
      <c r="D19" s="145"/>
    </row>
    <row r="20" spans="1:4" ht="15.75">
      <c r="A20" s="144">
        <v>110</v>
      </c>
      <c r="B20" s="89">
        <f>RADIANS(A20)</f>
        <v>1.9198621771937625</v>
      </c>
      <c r="C20" s="89">
        <f>SIN(B20)</f>
        <v>0.9396926207859084</v>
      </c>
      <c r="D20" s="89">
        <f>COS(B20)</f>
        <v>-0.3420201433256687</v>
      </c>
    </row>
    <row r="21" spans="1:4" ht="15.75">
      <c r="A21" s="144">
        <v>120</v>
      </c>
      <c r="B21" s="145"/>
      <c r="C21" s="145"/>
      <c r="D21" s="145"/>
    </row>
    <row r="22" spans="1:4" ht="15.75">
      <c r="A22" s="144">
        <v>130</v>
      </c>
      <c r="B22" s="145"/>
      <c r="C22" s="145"/>
      <c r="D22" s="145"/>
    </row>
    <row r="23" spans="1:4" ht="15.75">
      <c r="A23" s="144">
        <v>140</v>
      </c>
      <c r="B23" s="145"/>
      <c r="C23" s="145"/>
      <c r="D23" s="145"/>
    </row>
    <row r="24" spans="1:4" ht="15.75">
      <c r="A24" s="144">
        <v>150</v>
      </c>
      <c r="B24" s="145"/>
      <c r="C24" s="145"/>
      <c r="D24" s="145"/>
    </row>
    <row r="25" spans="1:4" ht="15.75">
      <c r="A25" s="144">
        <v>160</v>
      </c>
      <c r="B25" s="145"/>
      <c r="C25" s="145"/>
      <c r="D25" s="145"/>
    </row>
    <row r="26" spans="1:4" ht="15.75">
      <c r="A26" s="144">
        <v>170</v>
      </c>
      <c r="B26" s="145"/>
      <c r="C26" s="145"/>
      <c r="D26" s="145"/>
    </row>
    <row r="27" spans="1:4" ht="15.75">
      <c r="A27" s="144">
        <v>180</v>
      </c>
      <c r="B27" s="145"/>
      <c r="C27" s="145"/>
      <c r="D27" s="145"/>
    </row>
  </sheetData>
  <sheetProtection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12.25390625" style="100" customWidth="1"/>
    <col min="2" max="2" width="15.125" style="100" customWidth="1"/>
    <col min="3" max="3" width="10.375" style="100" customWidth="1"/>
    <col min="4" max="4" width="11.125" style="100" customWidth="1"/>
    <col min="5" max="5" width="10.875" style="100" customWidth="1"/>
    <col min="6" max="6" width="12.50390625" style="99" customWidth="1"/>
    <col min="7" max="7" width="12.25390625" style="99" customWidth="1"/>
    <col min="8" max="8" width="11.75390625" style="99" customWidth="1"/>
    <col min="9" max="9" width="12.625" style="99" customWidth="1"/>
    <col min="10" max="10" width="20.75390625" style="43" customWidth="1"/>
    <col min="11" max="11" width="16.125" style="43" customWidth="1"/>
    <col min="12" max="16384" width="9.00390625" style="99" customWidth="1"/>
  </cols>
  <sheetData>
    <row r="1" spans="1:11" ht="35.25" customHeight="1">
      <c r="A1" s="96" t="s">
        <v>155</v>
      </c>
      <c r="B1" s="96" t="s">
        <v>156</v>
      </c>
      <c r="C1" s="97" t="s">
        <v>157</v>
      </c>
      <c r="D1" s="97" t="s">
        <v>158</v>
      </c>
      <c r="E1" s="98" t="s">
        <v>159</v>
      </c>
      <c r="F1" s="450" t="s">
        <v>413</v>
      </c>
      <c r="G1" s="451"/>
      <c r="H1" s="451"/>
      <c r="I1" s="452"/>
      <c r="J1" s="453" t="s">
        <v>419</v>
      </c>
      <c r="K1" s="454"/>
    </row>
    <row r="2" spans="1:11" ht="47.25">
      <c r="A2" s="167" t="s">
        <v>164</v>
      </c>
      <c r="B2" s="167" t="s">
        <v>165</v>
      </c>
      <c r="C2" s="167">
        <v>3</v>
      </c>
      <c r="D2" s="167">
        <v>1992</v>
      </c>
      <c r="E2" s="168">
        <v>4</v>
      </c>
      <c r="F2" s="96" t="s">
        <v>160</v>
      </c>
      <c r="G2" s="158" t="s">
        <v>414</v>
      </c>
      <c r="H2" s="158" t="s">
        <v>415</v>
      </c>
      <c r="I2" s="172" t="s">
        <v>161</v>
      </c>
      <c r="J2" s="97" t="s">
        <v>162</v>
      </c>
      <c r="K2" s="97" t="s">
        <v>163</v>
      </c>
    </row>
    <row r="3" spans="1:11" ht="15">
      <c r="A3" s="167" t="s">
        <v>166</v>
      </c>
      <c r="B3" s="167" t="s">
        <v>167</v>
      </c>
      <c r="C3" s="167">
        <v>3</v>
      </c>
      <c r="D3" s="167">
        <v>1992</v>
      </c>
      <c r="E3" s="168">
        <v>5</v>
      </c>
      <c r="F3" s="159">
        <v>1</v>
      </c>
      <c r="G3" s="160"/>
      <c r="H3" s="161"/>
      <c r="I3" s="173"/>
      <c r="J3" s="162"/>
      <c r="K3" s="162"/>
    </row>
    <row r="4" spans="1:11" ht="15">
      <c r="A4" s="167" t="s">
        <v>168</v>
      </c>
      <c r="B4" s="167" t="s">
        <v>169</v>
      </c>
      <c r="C4" s="167">
        <v>1</v>
      </c>
      <c r="D4" s="167">
        <v>1992</v>
      </c>
      <c r="E4" s="168">
        <v>6</v>
      </c>
      <c r="F4" s="159">
        <v>2</v>
      </c>
      <c r="G4" s="160"/>
      <c r="H4" s="161"/>
      <c r="I4" s="173"/>
      <c r="J4" s="162"/>
      <c r="K4" s="162"/>
    </row>
    <row r="5" spans="1:11" ht="15">
      <c r="A5" s="167" t="s">
        <v>170</v>
      </c>
      <c r="B5" s="167" t="s">
        <v>171</v>
      </c>
      <c r="C5" s="167">
        <v>8</v>
      </c>
      <c r="D5" s="167">
        <v>1992</v>
      </c>
      <c r="E5" s="168">
        <v>1</v>
      </c>
      <c r="F5" s="159">
        <v>3</v>
      </c>
      <c r="G5" s="160"/>
      <c r="H5" s="161"/>
      <c r="I5" s="173"/>
      <c r="J5" s="162"/>
      <c r="K5" s="162"/>
    </row>
    <row r="6" spans="1:11" ht="15">
      <c r="A6" s="167" t="s">
        <v>172</v>
      </c>
      <c r="B6" s="167" t="s">
        <v>173</v>
      </c>
      <c r="C6" s="167">
        <v>5</v>
      </c>
      <c r="D6" s="167">
        <v>1992</v>
      </c>
      <c r="E6" s="168">
        <v>3</v>
      </c>
      <c r="F6" s="159">
        <v>4</v>
      </c>
      <c r="G6" s="160"/>
      <c r="H6" s="161"/>
      <c r="I6" s="173"/>
      <c r="J6" s="162"/>
      <c r="K6" s="162"/>
    </row>
    <row r="7" spans="1:11" ht="15">
      <c r="A7" s="167" t="s">
        <v>174</v>
      </c>
      <c r="B7" s="167" t="s">
        <v>175</v>
      </c>
      <c r="C7" s="167">
        <v>1</v>
      </c>
      <c r="D7" s="167">
        <v>1992</v>
      </c>
      <c r="E7" s="168">
        <v>11</v>
      </c>
      <c r="F7" s="159">
        <v>5</v>
      </c>
      <c r="G7" s="160"/>
      <c r="H7" s="161"/>
      <c r="I7" s="173"/>
      <c r="J7" s="163" t="s">
        <v>344</v>
      </c>
      <c r="K7" s="163" t="s">
        <v>345</v>
      </c>
    </row>
    <row r="8" spans="1:11" ht="15">
      <c r="A8" s="167" t="s">
        <v>176</v>
      </c>
      <c r="B8" s="167" t="s">
        <v>177</v>
      </c>
      <c r="C8" s="167">
        <v>3</v>
      </c>
      <c r="D8" s="167">
        <v>1992</v>
      </c>
      <c r="E8" s="168">
        <v>4</v>
      </c>
      <c r="F8" s="159">
        <v>6</v>
      </c>
      <c r="G8" s="160"/>
      <c r="H8" s="161"/>
      <c r="I8" s="173"/>
      <c r="J8" s="162"/>
      <c r="K8" s="162"/>
    </row>
    <row r="9" spans="1:11" ht="15">
      <c r="A9" s="167" t="s">
        <v>178</v>
      </c>
      <c r="B9" s="167" t="s">
        <v>179</v>
      </c>
      <c r="C9" s="167">
        <v>2</v>
      </c>
      <c r="D9" s="167">
        <v>1992</v>
      </c>
      <c r="E9" s="168">
        <v>6</v>
      </c>
      <c r="F9" s="159">
        <v>7</v>
      </c>
      <c r="G9" s="164">
        <v>3</v>
      </c>
      <c r="H9" s="165">
        <v>16</v>
      </c>
      <c r="I9" s="174">
        <v>5.33</v>
      </c>
      <c r="J9" s="162"/>
      <c r="K9" s="162"/>
    </row>
    <row r="10" spans="1:11" ht="15">
      <c r="A10" s="167" t="s">
        <v>180</v>
      </c>
      <c r="B10" s="167" t="s">
        <v>181</v>
      </c>
      <c r="C10" s="167">
        <v>4</v>
      </c>
      <c r="D10" s="167">
        <v>1992</v>
      </c>
      <c r="E10" s="168">
        <v>2</v>
      </c>
      <c r="F10" s="159">
        <v>8</v>
      </c>
      <c r="G10" s="160"/>
      <c r="H10" s="161"/>
      <c r="I10" s="173"/>
      <c r="J10" s="162"/>
      <c r="K10" s="162"/>
    </row>
    <row r="11" spans="1:11" ht="15">
      <c r="A11" s="167" t="s">
        <v>182</v>
      </c>
      <c r="B11" s="167" t="s">
        <v>183</v>
      </c>
      <c r="C11" s="167">
        <v>7</v>
      </c>
      <c r="D11" s="167">
        <v>1992</v>
      </c>
      <c r="E11" s="168">
        <v>10</v>
      </c>
      <c r="F11" s="159">
        <v>9</v>
      </c>
      <c r="G11" s="160"/>
      <c r="H11" s="161"/>
      <c r="I11" s="173"/>
      <c r="J11" s="162"/>
      <c r="K11" s="162"/>
    </row>
    <row r="12" spans="1:11" ht="15">
      <c r="A12" s="167" t="s">
        <v>184</v>
      </c>
      <c r="B12" s="167" t="s">
        <v>185</v>
      </c>
      <c r="C12" s="167">
        <v>3</v>
      </c>
      <c r="D12" s="167">
        <v>1992</v>
      </c>
      <c r="E12" s="168">
        <v>8</v>
      </c>
      <c r="F12" s="159">
        <v>10</v>
      </c>
      <c r="G12" s="160"/>
      <c r="H12" s="161"/>
      <c r="I12" s="173"/>
      <c r="J12" s="162"/>
      <c r="K12" s="162"/>
    </row>
    <row r="13" spans="1:11" ht="15">
      <c r="A13" s="167" t="s">
        <v>186</v>
      </c>
      <c r="B13" s="167" t="s">
        <v>187</v>
      </c>
      <c r="C13" s="167">
        <v>3</v>
      </c>
      <c r="D13" s="167">
        <v>1992</v>
      </c>
      <c r="E13" s="168">
        <v>1</v>
      </c>
      <c r="F13" s="160"/>
      <c r="G13" s="160"/>
      <c r="H13" s="161"/>
      <c r="I13" s="175"/>
      <c r="J13" s="162"/>
      <c r="K13" s="162"/>
    </row>
    <row r="14" spans="1:11" ht="15">
      <c r="A14" s="167" t="s">
        <v>189</v>
      </c>
      <c r="B14" s="167" t="s">
        <v>190</v>
      </c>
      <c r="C14" s="167">
        <v>1</v>
      </c>
      <c r="D14" s="167">
        <v>1992</v>
      </c>
      <c r="E14" s="168">
        <v>4</v>
      </c>
      <c r="F14" s="166" t="s">
        <v>188</v>
      </c>
      <c r="G14" s="164">
        <v>99</v>
      </c>
      <c r="H14" s="165">
        <v>738.5</v>
      </c>
      <c r="I14" s="175"/>
      <c r="J14" s="162"/>
      <c r="K14" s="162"/>
    </row>
    <row r="15" spans="1:11" ht="15">
      <c r="A15" s="167" t="s">
        <v>191</v>
      </c>
      <c r="B15" s="167" t="s">
        <v>192</v>
      </c>
      <c r="C15" s="167">
        <v>8</v>
      </c>
      <c r="D15" s="167">
        <v>1992</v>
      </c>
      <c r="E15" s="168">
        <v>9</v>
      </c>
      <c r="F15" s="160"/>
      <c r="G15" s="160"/>
      <c r="H15" s="160"/>
      <c r="I15" s="175"/>
      <c r="J15" s="162"/>
      <c r="K15" s="162"/>
    </row>
    <row r="16" spans="1:11" ht="15">
      <c r="A16" s="167" t="s">
        <v>194</v>
      </c>
      <c r="B16" s="167" t="s">
        <v>195</v>
      </c>
      <c r="C16" s="167">
        <v>2</v>
      </c>
      <c r="D16" s="167">
        <v>1992</v>
      </c>
      <c r="E16" s="168">
        <v>7</v>
      </c>
      <c r="F16" s="159" t="s">
        <v>193</v>
      </c>
      <c r="G16" s="160"/>
      <c r="H16" s="160"/>
      <c r="I16" s="175"/>
      <c r="J16" s="162"/>
      <c r="K16" s="162"/>
    </row>
    <row r="17" spans="1:11" ht="15">
      <c r="A17" s="167" t="s">
        <v>196</v>
      </c>
      <c r="B17" s="167" t="s">
        <v>197</v>
      </c>
      <c r="C17" s="167">
        <v>2</v>
      </c>
      <c r="D17" s="167">
        <v>1992</v>
      </c>
      <c r="E17" s="168">
        <v>13</v>
      </c>
      <c r="F17" s="159"/>
      <c r="G17" s="160"/>
      <c r="H17" s="160"/>
      <c r="I17" s="175"/>
      <c r="J17" s="162"/>
      <c r="K17" s="162"/>
    </row>
    <row r="18" spans="1:11" ht="15">
      <c r="A18" s="167" t="s">
        <v>198</v>
      </c>
      <c r="B18" s="167" t="s">
        <v>199</v>
      </c>
      <c r="C18" s="167">
        <v>8</v>
      </c>
      <c r="D18" s="167">
        <v>1993</v>
      </c>
      <c r="E18" s="168">
        <v>8</v>
      </c>
      <c r="F18" s="166">
        <v>1991</v>
      </c>
      <c r="G18" s="160"/>
      <c r="H18" s="161"/>
      <c r="I18" s="176"/>
      <c r="J18" s="162"/>
      <c r="K18" s="162"/>
    </row>
    <row r="19" spans="1:11" ht="15">
      <c r="A19" s="167" t="s">
        <v>174</v>
      </c>
      <c r="B19" s="167" t="s">
        <v>200</v>
      </c>
      <c r="C19" s="167">
        <v>1</v>
      </c>
      <c r="D19" s="167">
        <v>1993</v>
      </c>
      <c r="E19" s="168">
        <v>11</v>
      </c>
      <c r="F19" s="166">
        <v>1992</v>
      </c>
      <c r="G19" s="160"/>
      <c r="H19" s="161"/>
      <c r="I19" s="176"/>
      <c r="J19" s="162"/>
      <c r="K19" s="162"/>
    </row>
    <row r="20" spans="1:11" ht="15">
      <c r="A20" s="167" t="s">
        <v>201</v>
      </c>
      <c r="B20" s="167" t="s">
        <v>202</v>
      </c>
      <c r="C20" s="167">
        <v>3</v>
      </c>
      <c r="D20" s="167">
        <v>1993</v>
      </c>
      <c r="E20" s="168">
        <v>5</v>
      </c>
      <c r="F20" s="166">
        <v>1993</v>
      </c>
      <c r="G20" s="160"/>
      <c r="H20" s="161"/>
      <c r="I20" s="176"/>
      <c r="J20" s="162"/>
      <c r="K20" s="162"/>
    </row>
    <row r="21" spans="1:11" ht="15">
      <c r="A21" s="167" t="s">
        <v>203</v>
      </c>
      <c r="B21" s="167" t="s">
        <v>204</v>
      </c>
      <c r="C21" s="167">
        <v>1</v>
      </c>
      <c r="D21" s="167">
        <v>1993</v>
      </c>
      <c r="E21" s="168">
        <v>14</v>
      </c>
      <c r="F21" s="166">
        <v>1994</v>
      </c>
      <c r="G21" s="160"/>
      <c r="H21" s="161"/>
      <c r="I21" s="176"/>
      <c r="J21" s="162"/>
      <c r="K21" s="162"/>
    </row>
    <row r="22" spans="1:11" ht="15">
      <c r="A22" s="167" t="s">
        <v>205</v>
      </c>
      <c r="B22" s="167" t="s">
        <v>206</v>
      </c>
      <c r="C22" s="167">
        <v>5</v>
      </c>
      <c r="D22" s="167">
        <v>1993</v>
      </c>
      <c r="E22" s="168">
        <v>10</v>
      </c>
      <c r="F22" s="166">
        <v>1995</v>
      </c>
      <c r="G22" s="164">
        <v>18</v>
      </c>
      <c r="H22" s="165">
        <v>107</v>
      </c>
      <c r="I22" s="177">
        <v>5.944444444444445</v>
      </c>
      <c r="J22" s="162"/>
      <c r="K22" s="162"/>
    </row>
    <row r="23" spans="1:11" ht="15">
      <c r="A23" s="167" t="s">
        <v>207</v>
      </c>
      <c r="B23" s="167" t="s">
        <v>208</v>
      </c>
      <c r="C23" s="167">
        <v>6</v>
      </c>
      <c r="D23" s="167">
        <v>1993</v>
      </c>
      <c r="E23" s="168">
        <v>7</v>
      </c>
      <c r="F23" s="166">
        <v>1996</v>
      </c>
      <c r="G23" s="160"/>
      <c r="H23" s="161"/>
      <c r="I23" s="176"/>
      <c r="J23" s="162"/>
      <c r="K23" s="162"/>
    </row>
    <row r="24" spans="1:11" ht="15">
      <c r="A24" s="167" t="s">
        <v>209</v>
      </c>
      <c r="B24" s="167" t="s">
        <v>210</v>
      </c>
      <c r="C24" s="167">
        <v>3</v>
      </c>
      <c r="D24" s="167">
        <v>1993</v>
      </c>
      <c r="E24" s="168">
        <v>13</v>
      </c>
      <c r="F24" s="166">
        <v>1997</v>
      </c>
      <c r="G24" s="160"/>
      <c r="H24" s="161"/>
      <c r="I24" s="176"/>
      <c r="J24" s="162"/>
      <c r="K24" s="162"/>
    </row>
    <row r="25" spans="1:11" ht="15">
      <c r="A25" s="167" t="s">
        <v>211</v>
      </c>
      <c r="B25" s="167" t="s">
        <v>212</v>
      </c>
      <c r="C25" s="167">
        <v>1</v>
      </c>
      <c r="D25" s="167">
        <v>1993</v>
      </c>
      <c r="E25" s="168">
        <v>12</v>
      </c>
      <c r="F25" s="166">
        <v>1998</v>
      </c>
      <c r="G25" s="160"/>
      <c r="H25" s="161"/>
      <c r="I25" s="176"/>
      <c r="J25" s="162"/>
      <c r="K25" s="162"/>
    </row>
    <row r="26" spans="1:11" ht="15">
      <c r="A26" s="167" t="s">
        <v>213</v>
      </c>
      <c r="B26" s="167" t="s">
        <v>214</v>
      </c>
      <c r="C26" s="167">
        <v>4</v>
      </c>
      <c r="D26" s="167">
        <v>1993</v>
      </c>
      <c r="E26" s="168">
        <v>4</v>
      </c>
      <c r="F26" s="166">
        <v>1999</v>
      </c>
      <c r="G26" s="160"/>
      <c r="H26" s="161"/>
      <c r="I26" s="176"/>
      <c r="J26" s="162"/>
      <c r="K26" s="162"/>
    </row>
    <row r="27" spans="1:11" ht="15">
      <c r="A27" s="167" t="s">
        <v>215</v>
      </c>
      <c r="B27" s="167" t="s">
        <v>216</v>
      </c>
      <c r="C27" s="167">
        <v>2</v>
      </c>
      <c r="D27" s="167">
        <v>1993</v>
      </c>
      <c r="E27" s="168">
        <v>4</v>
      </c>
      <c r="F27" s="166">
        <v>2000</v>
      </c>
      <c r="G27" s="160"/>
      <c r="H27" s="161"/>
      <c r="I27" s="176"/>
      <c r="J27" s="162"/>
      <c r="K27" s="162"/>
    </row>
    <row r="28" spans="1:11" ht="15">
      <c r="A28" s="167" t="s">
        <v>217</v>
      </c>
      <c r="B28" s="167" t="s">
        <v>218</v>
      </c>
      <c r="C28" s="167">
        <v>2</v>
      </c>
      <c r="D28" s="167">
        <v>1993</v>
      </c>
      <c r="E28" s="168">
        <v>5</v>
      </c>
      <c r="F28" s="160"/>
      <c r="G28" s="160"/>
      <c r="H28" s="160"/>
      <c r="I28" s="175"/>
      <c r="J28" s="162"/>
      <c r="K28" s="162"/>
    </row>
    <row r="29" spans="1:11" ht="15">
      <c r="A29" s="167" t="s">
        <v>219</v>
      </c>
      <c r="B29" s="167" t="s">
        <v>220</v>
      </c>
      <c r="C29" s="167">
        <v>1</v>
      </c>
      <c r="D29" s="167">
        <v>1993</v>
      </c>
      <c r="E29" s="168">
        <v>6</v>
      </c>
      <c r="F29" s="166" t="s">
        <v>188</v>
      </c>
      <c r="G29" s="164">
        <v>99</v>
      </c>
      <c r="H29" s="165">
        <v>738.5</v>
      </c>
      <c r="I29" s="175"/>
      <c r="J29" s="162"/>
      <c r="K29" s="162"/>
    </row>
    <row r="30" spans="1:11" ht="15">
      <c r="A30" s="167" t="s">
        <v>221</v>
      </c>
      <c r="B30" s="167" t="s">
        <v>222</v>
      </c>
      <c r="C30" s="167">
        <v>5</v>
      </c>
      <c r="D30" s="167">
        <v>1993</v>
      </c>
      <c r="E30" s="168">
        <v>21</v>
      </c>
      <c r="F30" s="160"/>
      <c r="G30" s="160"/>
      <c r="H30" s="160"/>
      <c r="I30" s="175"/>
      <c r="J30" s="162"/>
      <c r="K30" s="162"/>
    </row>
    <row r="31" spans="1:11" ht="15">
      <c r="A31" s="167" t="s">
        <v>223</v>
      </c>
      <c r="B31" s="167" t="s">
        <v>224</v>
      </c>
      <c r="C31" s="167">
        <v>2</v>
      </c>
      <c r="D31" s="167">
        <v>1993</v>
      </c>
      <c r="E31" s="169">
        <v>5</v>
      </c>
      <c r="F31" s="160"/>
      <c r="G31" s="160"/>
      <c r="H31" s="160"/>
      <c r="I31" s="160"/>
      <c r="J31" s="162"/>
      <c r="K31" s="162"/>
    </row>
    <row r="32" spans="1:5" ht="15">
      <c r="A32" s="167" t="s">
        <v>225</v>
      </c>
      <c r="B32" s="167" t="s">
        <v>226</v>
      </c>
      <c r="C32" s="167">
        <v>9</v>
      </c>
      <c r="D32" s="167">
        <v>1993</v>
      </c>
      <c r="E32" s="169">
        <v>8</v>
      </c>
    </row>
    <row r="33" spans="1:5" ht="15">
      <c r="A33" s="167" t="s">
        <v>227</v>
      </c>
      <c r="B33" s="167" t="s">
        <v>228</v>
      </c>
      <c r="C33" s="167">
        <v>5</v>
      </c>
      <c r="D33" s="167">
        <v>1993</v>
      </c>
      <c r="E33" s="169">
        <v>8</v>
      </c>
    </row>
    <row r="34" spans="1:5" ht="15">
      <c r="A34" s="167" t="s">
        <v>229</v>
      </c>
      <c r="B34" s="167" t="s">
        <v>230</v>
      </c>
      <c r="C34" s="167">
        <v>7</v>
      </c>
      <c r="D34" s="167">
        <v>1993</v>
      </c>
      <c r="E34" s="169">
        <v>5</v>
      </c>
    </row>
    <row r="35" spans="1:5" ht="15">
      <c r="A35" s="167" t="s">
        <v>231</v>
      </c>
      <c r="B35" s="167" t="s">
        <v>232</v>
      </c>
      <c r="C35" s="167">
        <v>1</v>
      </c>
      <c r="D35" s="167">
        <v>1993</v>
      </c>
      <c r="E35" s="169">
        <v>12</v>
      </c>
    </row>
    <row r="36" spans="1:5" ht="15">
      <c r="A36" s="167" t="s">
        <v>233</v>
      </c>
      <c r="B36" s="167" t="s">
        <v>234</v>
      </c>
      <c r="C36" s="167">
        <v>2</v>
      </c>
      <c r="D36" s="167">
        <v>1994</v>
      </c>
      <c r="E36" s="169">
        <v>6</v>
      </c>
    </row>
    <row r="37" spans="1:5" ht="15">
      <c r="A37" s="167" t="s">
        <v>235</v>
      </c>
      <c r="B37" s="167" t="s">
        <v>236</v>
      </c>
      <c r="C37" s="167">
        <v>1</v>
      </c>
      <c r="D37" s="167">
        <v>1994</v>
      </c>
      <c r="E37" s="169">
        <v>7</v>
      </c>
    </row>
    <row r="38" spans="1:5" ht="15">
      <c r="A38" s="167" t="s">
        <v>198</v>
      </c>
      <c r="B38" s="167" t="s">
        <v>237</v>
      </c>
      <c r="C38" s="167">
        <v>2</v>
      </c>
      <c r="D38" s="167">
        <v>1994</v>
      </c>
      <c r="E38" s="169">
        <v>5</v>
      </c>
    </row>
    <row r="39" spans="1:5" ht="15">
      <c r="A39" s="167" t="s">
        <v>238</v>
      </c>
      <c r="B39" s="167" t="s">
        <v>239</v>
      </c>
      <c r="C39" s="167">
        <v>2</v>
      </c>
      <c r="D39" s="167">
        <v>1994</v>
      </c>
      <c r="E39" s="169">
        <v>18</v>
      </c>
    </row>
    <row r="40" spans="1:5" ht="15">
      <c r="A40" s="167" t="s">
        <v>240</v>
      </c>
      <c r="B40" s="167" t="s">
        <v>241</v>
      </c>
      <c r="C40" s="167">
        <v>1</v>
      </c>
      <c r="D40" s="167">
        <v>1994</v>
      </c>
      <c r="E40" s="169">
        <v>20</v>
      </c>
    </row>
    <row r="41" spans="1:5" ht="15">
      <c r="A41" s="167" t="s">
        <v>242</v>
      </c>
      <c r="B41" s="167" t="s">
        <v>243</v>
      </c>
      <c r="C41" s="167">
        <v>2</v>
      </c>
      <c r="D41" s="167">
        <v>1994</v>
      </c>
      <c r="E41" s="169">
        <v>18</v>
      </c>
    </row>
    <row r="42" spans="1:5" ht="15">
      <c r="A42" s="167" t="s">
        <v>242</v>
      </c>
      <c r="B42" s="167" t="s">
        <v>244</v>
      </c>
      <c r="C42" s="167">
        <v>2</v>
      </c>
      <c r="D42" s="167">
        <v>1994</v>
      </c>
      <c r="E42" s="169">
        <v>7</v>
      </c>
    </row>
    <row r="43" spans="1:5" ht="15">
      <c r="A43" s="167" t="s">
        <v>201</v>
      </c>
      <c r="B43" s="167" t="s">
        <v>245</v>
      </c>
      <c r="C43" s="167">
        <v>1</v>
      </c>
      <c r="D43" s="167">
        <v>1994</v>
      </c>
      <c r="E43" s="169">
        <v>10</v>
      </c>
    </row>
    <row r="44" spans="1:5" ht="15">
      <c r="A44" s="167" t="s">
        <v>246</v>
      </c>
      <c r="B44" s="167" t="s">
        <v>247</v>
      </c>
      <c r="C44" s="167">
        <v>1</v>
      </c>
      <c r="D44" s="167">
        <v>1994</v>
      </c>
      <c r="E44" s="169">
        <v>5</v>
      </c>
    </row>
    <row r="45" spans="1:5" ht="15">
      <c r="A45" s="167" t="s">
        <v>248</v>
      </c>
      <c r="B45" s="167" t="s">
        <v>249</v>
      </c>
      <c r="C45" s="167">
        <v>1</v>
      </c>
      <c r="D45" s="167">
        <v>1994</v>
      </c>
      <c r="E45" s="169">
        <v>5</v>
      </c>
    </row>
    <row r="46" spans="1:5" ht="15">
      <c r="A46" s="167" t="s">
        <v>250</v>
      </c>
      <c r="B46" s="167" t="s">
        <v>251</v>
      </c>
      <c r="C46" s="167">
        <v>5</v>
      </c>
      <c r="D46" s="167">
        <v>1994</v>
      </c>
      <c r="E46" s="169">
        <v>3</v>
      </c>
    </row>
    <row r="47" spans="1:5" ht="15">
      <c r="A47" s="167" t="s">
        <v>252</v>
      </c>
      <c r="B47" s="167" t="s">
        <v>253</v>
      </c>
      <c r="C47" s="167">
        <v>1</v>
      </c>
      <c r="D47" s="167">
        <v>1994</v>
      </c>
      <c r="E47" s="169">
        <v>12</v>
      </c>
    </row>
    <row r="48" spans="1:5" ht="15">
      <c r="A48" s="167" t="s">
        <v>254</v>
      </c>
      <c r="B48" s="167" t="s">
        <v>255</v>
      </c>
      <c r="C48" s="167">
        <v>3</v>
      </c>
      <c r="D48" s="167">
        <v>1994</v>
      </c>
      <c r="E48" s="169">
        <v>7</v>
      </c>
    </row>
    <row r="49" spans="1:5" ht="15">
      <c r="A49" s="167" t="s">
        <v>256</v>
      </c>
      <c r="B49" s="167" t="s">
        <v>257</v>
      </c>
      <c r="C49" s="167">
        <v>4</v>
      </c>
      <c r="D49" s="167">
        <v>1994</v>
      </c>
      <c r="E49" s="169">
        <v>4</v>
      </c>
    </row>
    <row r="50" spans="1:5" ht="15">
      <c r="A50" s="167" t="s">
        <v>258</v>
      </c>
      <c r="B50" s="167" t="s">
        <v>259</v>
      </c>
      <c r="C50" s="167">
        <v>1</v>
      </c>
      <c r="D50" s="167">
        <v>1994</v>
      </c>
      <c r="E50" s="169">
        <v>7</v>
      </c>
    </row>
    <row r="51" spans="1:5" ht="15">
      <c r="A51" s="167" t="s">
        <v>260</v>
      </c>
      <c r="B51" s="167" t="s">
        <v>261</v>
      </c>
      <c r="C51" s="167">
        <v>1</v>
      </c>
      <c r="D51" s="167">
        <v>1994</v>
      </c>
      <c r="E51" s="169">
        <v>4</v>
      </c>
    </row>
    <row r="52" spans="1:5" ht="15">
      <c r="A52" s="167" t="s">
        <v>262</v>
      </c>
      <c r="B52" s="167" t="s">
        <v>263</v>
      </c>
      <c r="C52" s="167">
        <v>1</v>
      </c>
      <c r="D52" s="167">
        <v>1994</v>
      </c>
      <c r="E52" s="169">
        <v>4</v>
      </c>
    </row>
    <row r="53" spans="1:5" ht="15">
      <c r="A53" s="167" t="s">
        <v>264</v>
      </c>
      <c r="B53" s="167" t="s">
        <v>265</v>
      </c>
      <c r="C53" s="167">
        <v>1</v>
      </c>
      <c r="D53" s="167">
        <v>1994</v>
      </c>
      <c r="E53" s="169">
        <v>13</v>
      </c>
    </row>
    <row r="54" spans="1:5" ht="15">
      <c r="A54" s="167" t="s">
        <v>266</v>
      </c>
      <c r="B54" s="167" t="s">
        <v>267</v>
      </c>
      <c r="C54" s="167">
        <v>2</v>
      </c>
      <c r="D54" s="167">
        <v>1994</v>
      </c>
      <c r="E54" s="169">
        <v>4</v>
      </c>
    </row>
    <row r="55" spans="1:5" ht="15">
      <c r="A55" s="167" t="s">
        <v>268</v>
      </c>
      <c r="B55" s="167" t="s">
        <v>269</v>
      </c>
      <c r="C55" s="167">
        <v>2</v>
      </c>
      <c r="D55" s="167">
        <v>1994</v>
      </c>
      <c r="E55" s="169">
        <v>3</v>
      </c>
    </row>
    <row r="56" spans="1:5" ht="15">
      <c r="A56" s="167" t="s">
        <v>270</v>
      </c>
      <c r="B56" s="167" t="s">
        <v>271</v>
      </c>
      <c r="C56" s="167">
        <v>2</v>
      </c>
      <c r="D56" s="167">
        <v>1994</v>
      </c>
      <c r="E56" s="169">
        <v>4</v>
      </c>
    </row>
    <row r="57" spans="1:5" ht="15">
      <c r="A57" s="167" t="s">
        <v>272</v>
      </c>
      <c r="B57" s="167" t="s">
        <v>273</v>
      </c>
      <c r="C57" s="167">
        <v>1</v>
      </c>
      <c r="D57" s="167">
        <v>1994</v>
      </c>
      <c r="E57" s="169">
        <v>1</v>
      </c>
    </row>
    <row r="58" spans="1:5" ht="15">
      <c r="A58" s="167" t="s">
        <v>274</v>
      </c>
      <c r="B58" s="167" t="s">
        <v>275</v>
      </c>
      <c r="C58" s="167">
        <v>1</v>
      </c>
      <c r="D58" s="167">
        <v>1994</v>
      </c>
      <c r="E58" s="169">
        <v>5</v>
      </c>
    </row>
    <row r="59" spans="1:5" ht="15">
      <c r="A59" s="167" t="s">
        <v>221</v>
      </c>
      <c r="B59" s="167" t="s">
        <v>276</v>
      </c>
      <c r="C59" s="167">
        <v>9</v>
      </c>
      <c r="D59" s="167">
        <v>1994</v>
      </c>
      <c r="E59" s="169">
        <v>7</v>
      </c>
    </row>
    <row r="60" spans="1:5" ht="15">
      <c r="A60" s="167" t="s">
        <v>277</v>
      </c>
      <c r="B60" s="167" t="s">
        <v>278</v>
      </c>
      <c r="C60" s="167">
        <v>1</v>
      </c>
      <c r="D60" s="167">
        <v>1994</v>
      </c>
      <c r="E60" s="169">
        <v>11</v>
      </c>
    </row>
    <row r="61" spans="1:5" ht="15">
      <c r="A61" s="167" t="s">
        <v>279</v>
      </c>
      <c r="B61" s="167" t="s">
        <v>280</v>
      </c>
      <c r="C61" s="167">
        <v>1</v>
      </c>
      <c r="D61" s="167">
        <v>1994</v>
      </c>
      <c r="E61" s="169">
        <v>2</v>
      </c>
    </row>
    <row r="62" spans="1:5" ht="15">
      <c r="A62" s="167" t="s">
        <v>281</v>
      </c>
      <c r="B62" s="167" t="s">
        <v>282</v>
      </c>
      <c r="C62" s="167">
        <v>1</v>
      </c>
      <c r="D62" s="167">
        <v>1994</v>
      </c>
      <c r="E62" s="169">
        <v>20</v>
      </c>
    </row>
    <row r="63" spans="1:5" ht="15">
      <c r="A63" s="167" t="s">
        <v>283</v>
      </c>
      <c r="B63" s="167" t="s">
        <v>284</v>
      </c>
      <c r="C63" s="167">
        <v>1</v>
      </c>
      <c r="D63" s="167">
        <v>1994</v>
      </c>
      <c r="E63" s="169">
        <v>9</v>
      </c>
    </row>
    <row r="64" spans="1:5" ht="15">
      <c r="A64" s="167" t="s">
        <v>285</v>
      </c>
      <c r="B64" s="167" t="s">
        <v>90</v>
      </c>
      <c r="C64" s="167">
        <v>2</v>
      </c>
      <c r="D64" s="167">
        <v>1994</v>
      </c>
      <c r="E64" s="169">
        <v>11</v>
      </c>
    </row>
    <row r="65" spans="1:5" ht="15">
      <c r="A65" s="167" t="s">
        <v>285</v>
      </c>
      <c r="B65" s="167" t="s">
        <v>286</v>
      </c>
      <c r="C65" s="167">
        <v>2</v>
      </c>
      <c r="D65" s="167">
        <v>1994</v>
      </c>
      <c r="E65" s="169">
        <v>11</v>
      </c>
    </row>
    <row r="66" spans="1:5" ht="15">
      <c r="A66" s="167" t="s">
        <v>285</v>
      </c>
      <c r="B66" s="167" t="s">
        <v>90</v>
      </c>
      <c r="C66" s="167">
        <v>3</v>
      </c>
      <c r="D66" s="167">
        <v>1994</v>
      </c>
      <c r="E66" s="169">
        <v>7</v>
      </c>
    </row>
    <row r="67" spans="1:5" ht="15">
      <c r="A67" s="167" t="s">
        <v>287</v>
      </c>
      <c r="B67" s="167" t="s">
        <v>288</v>
      </c>
      <c r="C67" s="167">
        <v>1</v>
      </c>
      <c r="D67" s="167">
        <v>1994</v>
      </c>
      <c r="E67" s="169">
        <v>1</v>
      </c>
    </row>
    <row r="68" spans="1:5" ht="15">
      <c r="A68" s="167" t="s">
        <v>289</v>
      </c>
      <c r="B68" s="167" t="s">
        <v>290</v>
      </c>
      <c r="C68" s="167">
        <v>1</v>
      </c>
      <c r="D68" s="167">
        <v>1995</v>
      </c>
      <c r="E68" s="169">
        <v>2</v>
      </c>
    </row>
    <row r="69" spans="1:5" ht="15">
      <c r="A69" s="167" t="s">
        <v>291</v>
      </c>
      <c r="B69" s="167" t="s">
        <v>292</v>
      </c>
      <c r="C69" s="167">
        <v>2</v>
      </c>
      <c r="D69" s="167">
        <v>1995</v>
      </c>
      <c r="E69" s="169">
        <v>6</v>
      </c>
    </row>
    <row r="70" spans="1:5" ht="15">
      <c r="A70" s="167" t="s">
        <v>293</v>
      </c>
      <c r="B70" s="167" t="s">
        <v>294</v>
      </c>
      <c r="C70" s="167">
        <v>2</v>
      </c>
      <c r="D70" s="167">
        <v>1995</v>
      </c>
      <c r="E70" s="169">
        <v>3</v>
      </c>
    </row>
    <row r="71" spans="1:5" ht="15">
      <c r="A71" s="167" t="s">
        <v>295</v>
      </c>
      <c r="B71" s="167" t="s">
        <v>296</v>
      </c>
      <c r="C71" s="167">
        <v>1</v>
      </c>
      <c r="D71" s="167">
        <v>1995</v>
      </c>
      <c r="E71" s="169">
        <v>13</v>
      </c>
    </row>
    <row r="72" spans="1:5" ht="15">
      <c r="A72" s="167" t="s">
        <v>297</v>
      </c>
      <c r="B72" s="167" t="s">
        <v>298</v>
      </c>
      <c r="C72" s="167">
        <v>2</v>
      </c>
      <c r="D72" s="167">
        <v>1995</v>
      </c>
      <c r="E72" s="169">
        <v>6</v>
      </c>
    </row>
    <row r="73" spans="1:5" ht="15">
      <c r="A73" s="167" t="s">
        <v>201</v>
      </c>
      <c r="B73" s="167" t="s">
        <v>299</v>
      </c>
      <c r="C73" s="167">
        <v>1</v>
      </c>
      <c r="D73" s="167">
        <v>1995</v>
      </c>
      <c r="E73" s="169">
        <v>5</v>
      </c>
    </row>
    <row r="74" spans="1:5" ht="15">
      <c r="A74" s="167" t="s">
        <v>300</v>
      </c>
      <c r="B74" s="167" t="s">
        <v>301</v>
      </c>
      <c r="C74" s="167">
        <v>1</v>
      </c>
      <c r="D74" s="167">
        <v>1995</v>
      </c>
      <c r="E74" s="169">
        <v>7</v>
      </c>
    </row>
    <row r="75" spans="1:5" ht="15">
      <c r="A75" s="167" t="s">
        <v>258</v>
      </c>
      <c r="B75" s="167" t="s">
        <v>259</v>
      </c>
      <c r="C75" s="167">
        <v>8</v>
      </c>
      <c r="D75" s="167">
        <v>1995</v>
      </c>
      <c r="E75" s="169">
        <v>8</v>
      </c>
    </row>
    <row r="76" spans="1:5" ht="15">
      <c r="A76" s="167" t="s">
        <v>302</v>
      </c>
      <c r="B76" s="167" t="s">
        <v>303</v>
      </c>
      <c r="C76" s="167">
        <v>1</v>
      </c>
      <c r="D76" s="167">
        <v>1995</v>
      </c>
      <c r="E76" s="169">
        <v>1</v>
      </c>
    </row>
    <row r="77" spans="1:5" ht="15">
      <c r="A77" s="167" t="s">
        <v>304</v>
      </c>
      <c r="B77" s="167" t="s">
        <v>305</v>
      </c>
      <c r="C77" s="167">
        <v>9</v>
      </c>
      <c r="D77" s="167">
        <v>1995</v>
      </c>
      <c r="E77" s="169">
        <v>9</v>
      </c>
    </row>
    <row r="78" spans="1:5" ht="15">
      <c r="A78" s="167" t="s">
        <v>306</v>
      </c>
      <c r="B78" s="167" t="s">
        <v>307</v>
      </c>
      <c r="C78" s="167">
        <v>1</v>
      </c>
      <c r="D78" s="167">
        <v>1995</v>
      </c>
      <c r="E78" s="169">
        <v>2</v>
      </c>
    </row>
    <row r="79" spans="1:5" ht="15">
      <c r="A79" s="167" t="s">
        <v>308</v>
      </c>
      <c r="B79" s="167" t="s">
        <v>309</v>
      </c>
      <c r="C79" s="167">
        <v>1</v>
      </c>
      <c r="D79" s="167">
        <v>1995</v>
      </c>
      <c r="E79" s="169">
        <v>8</v>
      </c>
    </row>
    <row r="80" spans="1:5" ht="15">
      <c r="A80" s="167" t="s">
        <v>270</v>
      </c>
      <c r="B80" s="167" t="s">
        <v>310</v>
      </c>
      <c r="C80" s="167">
        <v>3</v>
      </c>
      <c r="D80" s="167">
        <v>1995</v>
      </c>
      <c r="E80" s="169">
        <v>12</v>
      </c>
    </row>
    <row r="81" spans="1:5" ht="15">
      <c r="A81" s="167" t="s">
        <v>311</v>
      </c>
      <c r="B81" s="167" t="s">
        <v>312</v>
      </c>
      <c r="C81" s="167">
        <v>2</v>
      </c>
      <c r="D81" s="167">
        <v>1995</v>
      </c>
      <c r="E81" s="169">
        <v>2</v>
      </c>
    </row>
    <row r="82" spans="1:5" ht="15">
      <c r="A82" s="167" t="s">
        <v>313</v>
      </c>
      <c r="B82" s="167" t="s">
        <v>314</v>
      </c>
      <c r="C82" s="167">
        <v>1</v>
      </c>
      <c r="D82" s="167">
        <v>1995</v>
      </c>
      <c r="E82" s="169">
        <v>2</v>
      </c>
    </row>
    <row r="83" spans="1:5" ht="15">
      <c r="A83" s="167" t="s">
        <v>315</v>
      </c>
      <c r="B83" s="167" t="s">
        <v>316</v>
      </c>
      <c r="C83" s="167">
        <v>2</v>
      </c>
      <c r="D83" s="167">
        <v>1995</v>
      </c>
      <c r="E83" s="169">
        <v>5</v>
      </c>
    </row>
    <row r="84" spans="1:5" ht="15">
      <c r="A84" s="167" t="s">
        <v>317</v>
      </c>
      <c r="B84" s="167" t="s">
        <v>318</v>
      </c>
      <c r="C84" s="167">
        <v>4</v>
      </c>
      <c r="D84" s="167">
        <v>1995</v>
      </c>
      <c r="E84" s="169">
        <v>7</v>
      </c>
    </row>
    <row r="85" spans="1:5" ht="15">
      <c r="A85" s="167" t="s">
        <v>319</v>
      </c>
      <c r="B85" s="167" t="s">
        <v>320</v>
      </c>
      <c r="C85" s="167">
        <v>1</v>
      </c>
      <c r="D85" s="167">
        <v>1995</v>
      </c>
      <c r="E85" s="169">
        <v>9</v>
      </c>
    </row>
    <row r="86" spans="1:5" ht="15">
      <c r="A86" s="167" t="s">
        <v>198</v>
      </c>
      <c r="B86" s="167" t="s">
        <v>199</v>
      </c>
      <c r="C86" s="167">
        <v>10</v>
      </c>
      <c r="D86" s="167">
        <v>1997</v>
      </c>
      <c r="E86" s="169">
        <v>2</v>
      </c>
    </row>
    <row r="87" spans="1:5" ht="15">
      <c r="A87" s="167" t="s">
        <v>321</v>
      </c>
      <c r="B87" s="167" t="s">
        <v>322</v>
      </c>
      <c r="C87" s="167">
        <v>6</v>
      </c>
      <c r="D87" s="167">
        <v>1997</v>
      </c>
      <c r="E87" s="169">
        <v>8</v>
      </c>
    </row>
    <row r="88" spans="1:5" ht="15">
      <c r="A88" s="167" t="s">
        <v>191</v>
      </c>
      <c r="B88" s="167" t="s">
        <v>323</v>
      </c>
      <c r="C88" s="167">
        <v>8</v>
      </c>
      <c r="D88" s="167">
        <v>1997</v>
      </c>
      <c r="E88" s="169">
        <v>3</v>
      </c>
    </row>
    <row r="89" spans="1:5" ht="15">
      <c r="A89" s="167" t="s">
        <v>324</v>
      </c>
      <c r="B89" s="167" t="s">
        <v>325</v>
      </c>
      <c r="C89" s="167">
        <v>3</v>
      </c>
      <c r="D89" s="167">
        <v>1998</v>
      </c>
      <c r="E89" s="169">
        <v>1</v>
      </c>
    </row>
    <row r="90" spans="1:5" ht="15">
      <c r="A90" s="167" t="s">
        <v>326</v>
      </c>
      <c r="B90" s="167" t="s">
        <v>327</v>
      </c>
      <c r="C90" s="167">
        <v>2</v>
      </c>
      <c r="D90" s="167">
        <v>1998</v>
      </c>
      <c r="E90" s="169">
        <v>7</v>
      </c>
    </row>
    <row r="91" spans="1:5" ht="15">
      <c r="A91" s="167" t="s">
        <v>328</v>
      </c>
      <c r="B91" s="167" t="s">
        <v>329</v>
      </c>
      <c r="C91" s="167">
        <v>10</v>
      </c>
      <c r="D91" s="167">
        <v>1998</v>
      </c>
      <c r="E91" s="169">
        <v>2</v>
      </c>
    </row>
    <row r="92" spans="1:5" ht="15">
      <c r="A92" s="167" t="s">
        <v>330</v>
      </c>
      <c r="B92" s="167" t="s">
        <v>331</v>
      </c>
      <c r="C92" s="167">
        <v>1</v>
      </c>
      <c r="D92" s="167">
        <v>1998</v>
      </c>
      <c r="E92" s="169">
        <v>2</v>
      </c>
    </row>
    <row r="93" spans="1:5" ht="15">
      <c r="A93" s="167" t="s">
        <v>332</v>
      </c>
      <c r="B93" s="167" t="s">
        <v>333</v>
      </c>
      <c r="C93" s="167">
        <v>10</v>
      </c>
      <c r="D93" s="167">
        <v>1998</v>
      </c>
      <c r="E93" s="169">
        <v>7</v>
      </c>
    </row>
    <row r="94" spans="1:5" ht="15">
      <c r="A94" s="167" t="s">
        <v>334</v>
      </c>
      <c r="B94" s="167" t="s">
        <v>335</v>
      </c>
      <c r="C94" s="167">
        <v>5</v>
      </c>
      <c r="D94" s="167">
        <v>1998</v>
      </c>
      <c r="E94" s="169">
        <v>3</v>
      </c>
    </row>
    <row r="95" spans="1:5" ht="15">
      <c r="A95" s="167" t="s">
        <v>336</v>
      </c>
      <c r="B95" s="167" t="s">
        <v>337</v>
      </c>
      <c r="C95" s="167">
        <v>1</v>
      </c>
      <c r="D95" s="167">
        <v>1999</v>
      </c>
      <c r="E95" s="169">
        <v>78</v>
      </c>
    </row>
    <row r="96" spans="1:5" ht="15">
      <c r="A96" s="167" t="s">
        <v>260</v>
      </c>
      <c r="B96" s="167" t="s">
        <v>261</v>
      </c>
      <c r="C96" s="167">
        <v>1</v>
      </c>
      <c r="D96" s="167">
        <v>1999</v>
      </c>
      <c r="E96" s="169">
        <v>4</v>
      </c>
    </row>
    <row r="97" spans="1:5" ht="15">
      <c r="A97" s="167" t="s">
        <v>338</v>
      </c>
      <c r="B97" s="167" t="s">
        <v>339</v>
      </c>
      <c r="C97" s="167">
        <v>10</v>
      </c>
      <c r="D97" s="167">
        <v>1999</v>
      </c>
      <c r="E97" s="169">
        <v>3</v>
      </c>
    </row>
    <row r="98" spans="1:5" ht="15">
      <c r="A98" s="167" t="s">
        <v>340</v>
      </c>
      <c r="B98" s="167" t="s">
        <v>341</v>
      </c>
      <c r="C98" s="167">
        <v>7</v>
      </c>
      <c r="D98" s="167">
        <v>1999</v>
      </c>
      <c r="E98" s="169">
        <v>1</v>
      </c>
    </row>
    <row r="99" spans="1:5" ht="15">
      <c r="A99" s="167" t="s">
        <v>342</v>
      </c>
      <c r="B99" s="167" t="s">
        <v>343</v>
      </c>
      <c r="C99" s="167">
        <v>4</v>
      </c>
      <c r="D99" s="167">
        <v>1999</v>
      </c>
      <c r="E99" s="169">
        <v>2</v>
      </c>
    </row>
    <row r="100" spans="1:5" ht="15">
      <c r="A100" s="167" t="s">
        <v>221</v>
      </c>
      <c r="B100" s="167" t="s">
        <v>276</v>
      </c>
      <c r="C100" s="167">
        <v>5</v>
      </c>
      <c r="D100" s="167">
        <v>1999</v>
      </c>
      <c r="E100" s="169">
        <v>5.5</v>
      </c>
    </row>
    <row r="101" spans="1:5" ht="15">
      <c r="A101" s="167"/>
      <c r="B101" s="167"/>
      <c r="C101" s="167"/>
      <c r="D101" s="167"/>
      <c r="E101" s="167"/>
    </row>
    <row r="102" spans="1:5" ht="15">
      <c r="A102" s="167"/>
      <c r="B102" s="167"/>
      <c r="C102" s="167"/>
      <c r="D102" s="167">
        <f>COUNTA(D2:D100)</f>
        <v>99</v>
      </c>
      <c r="E102" s="169">
        <f>SUM(E2:E101)</f>
        <v>738.5</v>
      </c>
    </row>
    <row r="103" spans="1:5" ht="15">
      <c r="A103" s="167"/>
      <c r="B103" s="167"/>
      <c r="C103" s="167"/>
      <c r="D103" s="167"/>
      <c r="E103" s="167"/>
    </row>
    <row r="104" spans="1:5" ht="15">
      <c r="A104" s="167"/>
      <c r="B104" s="167"/>
      <c r="C104" s="167"/>
      <c r="D104" s="167"/>
      <c r="E104" s="167"/>
    </row>
    <row r="105" spans="1:5" ht="15">
      <c r="A105" s="167"/>
      <c r="B105" s="167"/>
      <c r="C105" s="167"/>
      <c r="D105" s="167"/>
      <c r="E105" s="167"/>
    </row>
    <row r="106" spans="1:5" ht="15">
      <c r="A106" s="167"/>
      <c r="B106" s="167"/>
      <c r="C106" s="167"/>
      <c r="D106" s="167"/>
      <c r="E106" s="167"/>
    </row>
    <row r="107" spans="1:5" ht="15">
      <c r="A107" s="167"/>
      <c r="B107" s="167"/>
      <c r="C107" s="167"/>
      <c r="D107" s="167"/>
      <c r="E107" s="167"/>
    </row>
  </sheetData>
  <sheetProtection/>
  <mergeCells count="2">
    <mergeCell ref="F1:I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zoomScalePageLayoutView="0" workbookViewId="0" topLeftCell="A1">
      <selection activeCell="I18" sqref="I18:I19"/>
    </sheetView>
  </sheetViews>
  <sheetFormatPr defaultColWidth="9.00390625" defaultRowHeight="15.75"/>
  <cols>
    <col min="1" max="1" width="15.25390625" style="0" customWidth="1"/>
    <col min="2" max="2" width="16.125" style="0" customWidth="1"/>
    <col min="3" max="3" width="9.125" style="0" customWidth="1"/>
    <col min="4" max="4" width="19.75390625" style="0" customWidth="1"/>
    <col min="5" max="5" width="15.625" style="0" customWidth="1"/>
    <col min="6" max="6" width="9.25390625" style="0" customWidth="1"/>
    <col min="7" max="7" width="15.75390625" style="0" customWidth="1"/>
    <col min="8" max="8" width="16.375" style="0" customWidth="1"/>
    <col min="9" max="9" width="12.625" style="0" customWidth="1"/>
  </cols>
  <sheetData>
    <row r="1" ht="15.75">
      <c r="A1" s="3" t="s">
        <v>512</v>
      </c>
    </row>
    <row r="2" spans="1:9" ht="16.5" thickBot="1">
      <c r="A2" s="43"/>
      <c r="B2" s="210"/>
      <c r="C2" s="201" t="s">
        <v>30</v>
      </c>
      <c r="D2" s="201"/>
      <c r="E2" s="201"/>
      <c r="F2" s="202" t="s">
        <v>31</v>
      </c>
      <c r="G2" s="202"/>
      <c r="H2" s="202"/>
      <c r="I2" s="43"/>
    </row>
    <row r="3" spans="1:9" ht="45.75" thickTop="1">
      <c r="A3" s="208" t="s">
        <v>32</v>
      </c>
      <c r="B3" s="209" t="s">
        <v>37</v>
      </c>
      <c r="C3" s="203" t="s">
        <v>33</v>
      </c>
      <c r="D3" s="204" t="s">
        <v>34</v>
      </c>
      <c r="E3" s="205" t="s">
        <v>35</v>
      </c>
      <c r="F3" s="203" t="s">
        <v>33</v>
      </c>
      <c r="G3" s="204" t="s">
        <v>34</v>
      </c>
      <c r="H3" s="205" t="s">
        <v>35</v>
      </c>
      <c r="I3" s="206" t="s">
        <v>36</v>
      </c>
    </row>
    <row r="4" spans="1:9" ht="15.75">
      <c r="A4" s="212">
        <v>6</v>
      </c>
      <c r="B4" s="213">
        <v>1.2</v>
      </c>
      <c r="C4" s="214"/>
      <c r="D4" s="214"/>
      <c r="E4" s="214"/>
      <c r="F4" s="214"/>
      <c r="G4" s="214"/>
      <c r="H4" s="214"/>
      <c r="I4" s="215"/>
    </row>
    <row r="5" spans="1:9" ht="15.75">
      <c r="A5" s="212">
        <v>12</v>
      </c>
      <c r="B5" s="213">
        <v>1.2</v>
      </c>
      <c r="C5" s="214"/>
      <c r="D5" s="214"/>
      <c r="E5" s="214"/>
      <c r="F5" s="214"/>
      <c r="G5" s="214"/>
      <c r="H5" s="214"/>
      <c r="I5" s="216"/>
    </row>
    <row r="6" spans="1:9" ht="15.75">
      <c r="A6" s="212">
        <v>18</v>
      </c>
      <c r="B6" s="213">
        <v>1.2</v>
      </c>
      <c r="C6" s="214"/>
      <c r="D6" s="214"/>
      <c r="E6" s="214"/>
      <c r="F6" s="214"/>
      <c r="G6" s="214"/>
      <c r="H6" s="214"/>
      <c r="I6" s="216"/>
    </row>
    <row r="7" spans="1:9" ht="15.75">
      <c r="A7" s="212">
        <v>24</v>
      </c>
      <c r="B7" s="213">
        <v>1.2</v>
      </c>
      <c r="C7" s="214"/>
      <c r="D7" s="214"/>
      <c r="E7" s="214"/>
      <c r="F7" s="214"/>
      <c r="G7" s="214"/>
      <c r="H7" s="214"/>
      <c r="I7" s="216"/>
    </row>
    <row r="8" spans="1:9" ht="15.75">
      <c r="A8" s="212">
        <v>30</v>
      </c>
      <c r="B8" s="213">
        <v>1.2</v>
      </c>
      <c r="C8" s="217">
        <v>36</v>
      </c>
      <c r="D8" s="217">
        <v>45</v>
      </c>
      <c r="E8" s="217">
        <v>54</v>
      </c>
      <c r="F8" s="217">
        <v>46.8</v>
      </c>
      <c r="G8" s="217">
        <v>58.5</v>
      </c>
      <c r="H8" s="217">
        <v>70.2</v>
      </c>
      <c r="I8" s="218">
        <v>51.75</v>
      </c>
    </row>
    <row r="9" spans="1:9" ht="15.75">
      <c r="A9" s="212">
        <v>36</v>
      </c>
      <c r="B9" s="213">
        <v>1.2</v>
      </c>
      <c r="C9" s="214"/>
      <c r="D9" s="214"/>
      <c r="E9" s="214"/>
      <c r="F9" s="214"/>
      <c r="G9" s="214"/>
      <c r="H9" s="214"/>
      <c r="I9" s="216"/>
    </row>
    <row r="10" spans="1:9" ht="15.75">
      <c r="A10" s="212">
        <v>42</v>
      </c>
      <c r="B10" s="213">
        <v>1.2</v>
      </c>
      <c r="C10" s="214"/>
      <c r="D10" s="214"/>
      <c r="E10" s="214"/>
      <c r="F10" s="214"/>
      <c r="G10" s="214"/>
      <c r="H10" s="214"/>
      <c r="I10" s="216"/>
    </row>
    <row r="11" spans="1:9" ht="15.75">
      <c r="A11" s="212">
        <v>48</v>
      </c>
      <c r="B11" s="213">
        <v>1.2</v>
      </c>
      <c r="C11" s="214"/>
      <c r="D11" s="214"/>
      <c r="E11" s="214"/>
      <c r="F11" s="214"/>
      <c r="G11" s="214"/>
      <c r="H11" s="214"/>
      <c r="I11" s="216"/>
    </row>
    <row r="12" spans="1:9" ht="15.75">
      <c r="A12" s="212">
        <v>54</v>
      </c>
      <c r="B12" s="213">
        <v>1.2</v>
      </c>
      <c r="C12" s="214"/>
      <c r="D12" s="214"/>
      <c r="E12" s="214"/>
      <c r="F12" s="214"/>
      <c r="G12" s="214"/>
      <c r="H12" s="214"/>
      <c r="I12" s="216"/>
    </row>
    <row r="13" spans="1:9" ht="15.75">
      <c r="A13" s="212">
        <v>60</v>
      </c>
      <c r="B13" s="213">
        <v>1.2</v>
      </c>
      <c r="C13" s="214"/>
      <c r="D13" s="214"/>
      <c r="E13" s="214"/>
      <c r="F13" s="214"/>
      <c r="G13" s="214"/>
      <c r="H13" s="214"/>
      <c r="I13" s="216"/>
    </row>
    <row r="14" spans="1:9" ht="15.75">
      <c r="A14" s="212">
        <v>66</v>
      </c>
      <c r="B14" s="213">
        <v>1.2</v>
      </c>
      <c r="C14" s="214"/>
      <c r="D14" s="214"/>
      <c r="E14" s="214"/>
      <c r="F14" s="214"/>
      <c r="G14" s="214"/>
      <c r="H14" s="214"/>
      <c r="I14" s="216"/>
    </row>
    <row r="15" spans="1:9" ht="15.75">
      <c r="A15" s="212">
        <v>72</v>
      </c>
      <c r="B15" s="213">
        <v>1.2</v>
      </c>
      <c r="C15" s="214"/>
      <c r="D15" s="214"/>
      <c r="E15" s="214"/>
      <c r="F15" s="214"/>
      <c r="G15" s="214"/>
      <c r="H15" s="214"/>
      <c r="I15" s="216"/>
    </row>
    <row r="16" spans="1:9" ht="15.75">
      <c r="A16" s="212">
        <v>78</v>
      </c>
      <c r="B16" s="213">
        <v>1.2</v>
      </c>
      <c r="C16" s="214"/>
      <c r="D16" s="214"/>
      <c r="E16" s="214"/>
      <c r="F16" s="214"/>
      <c r="G16" s="214"/>
      <c r="H16" s="214"/>
      <c r="I16" s="216"/>
    </row>
    <row r="17" spans="1:9" ht="15.75">
      <c r="A17" s="212">
        <v>84</v>
      </c>
      <c r="B17" s="213">
        <v>1.2</v>
      </c>
      <c r="C17" s="214"/>
      <c r="D17" s="214"/>
      <c r="E17" s="214"/>
      <c r="F17" s="214"/>
      <c r="G17" s="214"/>
      <c r="H17" s="214"/>
      <c r="I17" s="216"/>
    </row>
    <row r="18" spans="1:9" ht="16.5" thickBot="1">
      <c r="A18" s="219">
        <v>90</v>
      </c>
      <c r="B18" s="220">
        <v>1.2</v>
      </c>
      <c r="C18" s="221"/>
      <c r="D18" s="221"/>
      <c r="E18" s="221"/>
      <c r="F18" s="221"/>
      <c r="G18" s="221"/>
      <c r="H18" s="221"/>
      <c r="I18" s="222"/>
    </row>
    <row r="19" spans="2:9" ht="16.5" thickTop="1">
      <c r="B19" s="207"/>
      <c r="C19" s="86"/>
      <c r="D19" s="43"/>
      <c r="E19" s="43"/>
      <c r="F19" s="43"/>
      <c r="G19" s="43"/>
      <c r="H19" s="43"/>
      <c r="I19" s="43"/>
    </row>
    <row r="20" spans="1:9" ht="15.75">
      <c r="A20" s="211" t="s">
        <v>38</v>
      </c>
      <c r="B20" s="44"/>
      <c r="C20" s="44"/>
      <c r="D20" s="44"/>
      <c r="E20" s="44"/>
      <c r="F20" s="43"/>
      <c r="G20" s="43"/>
      <c r="H20" s="43"/>
      <c r="I20" s="43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5.125" style="0" customWidth="1"/>
    <col min="2" max="2" width="10.00390625" style="0" customWidth="1"/>
    <col min="3" max="3" width="8.875" style="0" customWidth="1"/>
    <col min="4" max="4" width="13.50390625" style="0" customWidth="1"/>
    <col min="5" max="5" width="14.50390625" style="0" customWidth="1"/>
    <col min="6" max="6" width="11.375" style="0" customWidth="1"/>
    <col min="7" max="7" width="12.375" style="0" customWidth="1"/>
    <col min="8" max="8" width="13.00390625" style="0" customWidth="1"/>
    <col min="9" max="9" width="12.00390625" style="0" customWidth="1"/>
    <col min="10" max="10" width="15.75390625" style="0" customWidth="1"/>
  </cols>
  <sheetData>
    <row r="1" spans="3:7" ht="20.25">
      <c r="C1" s="42" t="s">
        <v>0</v>
      </c>
      <c r="D1" s="42"/>
      <c r="E1" s="42"/>
      <c r="F1" s="42"/>
      <c r="G1" s="42"/>
    </row>
    <row r="2" ht="7.5" customHeight="1" thickBot="1"/>
    <row r="3" spans="1:10" ht="38.2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6" t="s">
        <v>8</v>
      </c>
      <c r="I3" s="5" t="s">
        <v>9</v>
      </c>
      <c r="J3" s="7" t="s">
        <v>10</v>
      </c>
    </row>
    <row r="4" spans="1:10" ht="15.75">
      <c r="A4" s="8">
        <v>1</v>
      </c>
      <c r="B4" s="231" t="s">
        <v>11</v>
      </c>
      <c r="C4" s="231">
        <v>20</v>
      </c>
      <c r="D4" s="232">
        <v>125</v>
      </c>
      <c r="E4" s="1"/>
      <c r="F4" s="233">
        <v>0.19</v>
      </c>
      <c r="G4" s="1"/>
      <c r="H4" s="1"/>
      <c r="I4" s="9"/>
      <c r="J4" s="1"/>
    </row>
    <row r="5" spans="1:10" ht="15.75">
      <c r="A5" s="8">
        <v>2</v>
      </c>
      <c r="B5" s="231" t="s">
        <v>12</v>
      </c>
      <c r="C5" s="231">
        <v>15</v>
      </c>
      <c r="D5" s="232">
        <v>240</v>
      </c>
      <c r="E5" s="1"/>
      <c r="F5" s="233">
        <v>0.19</v>
      </c>
      <c r="G5" s="1"/>
      <c r="H5" s="1"/>
      <c r="I5" s="9"/>
      <c r="J5" s="1"/>
    </row>
    <row r="6" spans="1:10" ht="15.75">
      <c r="A6" s="8">
        <v>3</v>
      </c>
      <c r="B6" s="231" t="s">
        <v>13</v>
      </c>
      <c r="C6" s="231">
        <v>50</v>
      </c>
      <c r="D6" s="232">
        <v>8.5</v>
      </c>
      <c r="E6" s="1">
        <v>425</v>
      </c>
      <c r="F6" s="233">
        <v>0.07</v>
      </c>
      <c r="G6" s="1">
        <v>29.75</v>
      </c>
      <c r="H6" s="1">
        <v>454.75</v>
      </c>
      <c r="I6" s="9">
        <v>0</v>
      </c>
      <c r="J6" s="1">
        <v>454.75</v>
      </c>
    </row>
    <row r="7" spans="1:10" ht="15.75">
      <c r="A7" s="8">
        <v>4</v>
      </c>
      <c r="B7" s="231" t="s">
        <v>13</v>
      </c>
      <c r="C7" s="231">
        <v>200</v>
      </c>
      <c r="D7" s="232">
        <v>10.1</v>
      </c>
      <c r="E7" s="1"/>
      <c r="F7" s="233">
        <v>0.07</v>
      </c>
      <c r="G7" s="1"/>
      <c r="H7" s="1"/>
      <c r="I7" s="9"/>
      <c r="J7" s="1"/>
    </row>
    <row r="8" spans="1:10" ht="15.75">
      <c r="A8" s="8">
        <v>5</v>
      </c>
      <c r="B8" s="231" t="s">
        <v>14</v>
      </c>
      <c r="C8" s="231">
        <v>200</v>
      </c>
      <c r="D8" s="232">
        <v>2.2</v>
      </c>
      <c r="E8" s="1"/>
      <c r="F8" s="233">
        <v>0</v>
      </c>
      <c r="G8" s="1"/>
      <c r="H8" s="1"/>
      <c r="I8" s="9"/>
      <c r="J8" s="1"/>
    </row>
    <row r="9" spans="1:10" ht="7.5" customHeight="1">
      <c r="A9" s="3"/>
      <c r="B9" s="3"/>
      <c r="C9" s="3"/>
      <c r="D9" s="10"/>
      <c r="E9" s="11"/>
      <c r="F9" s="12"/>
      <c r="G9" s="11"/>
      <c r="H9" s="11"/>
      <c r="I9" s="10"/>
      <c r="J9" s="11"/>
    </row>
    <row r="10" spans="1:10" ht="15.75">
      <c r="A10" s="3"/>
      <c r="B10" s="231" t="s">
        <v>15</v>
      </c>
      <c r="C10" s="8"/>
      <c r="D10" s="10"/>
      <c r="E10" s="1"/>
      <c r="F10" s="12"/>
      <c r="G10" s="1"/>
      <c r="H10" s="1"/>
      <c r="I10" s="1"/>
      <c r="J10" s="1"/>
    </row>
    <row r="11" spans="2:10" ht="15.75">
      <c r="B11" s="2"/>
      <c r="C11" s="2"/>
      <c r="D11" s="13"/>
      <c r="E11" s="14"/>
      <c r="F11" s="15"/>
      <c r="G11" s="14"/>
      <c r="H11" s="14"/>
      <c r="I11" s="14"/>
      <c r="J11" s="14"/>
    </row>
    <row r="12" spans="1:10" ht="15.75">
      <c r="A12" s="64" t="s">
        <v>16</v>
      </c>
      <c r="C12" s="16"/>
      <c r="D12" s="232"/>
      <c r="E12" s="14"/>
      <c r="F12" s="15"/>
      <c r="G12" s="14"/>
      <c r="H12" s="14"/>
      <c r="I12" s="14"/>
      <c r="J12" s="14"/>
    </row>
    <row r="13" spans="1:10" ht="15.75">
      <c r="A13" s="64" t="s">
        <v>17</v>
      </c>
      <c r="C13" s="3"/>
      <c r="D13" s="232"/>
      <c r="E13" s="17"/>
      <c r="F13" s="15"/>
      <c r="G13" s="17"/>
      <c r="H13" s="17"/>
      <c r="J13" s="17"/>
    </row>
    <row r="14" spans="1:9" ht="15.75">
      <c r="A14" s="64" t="s">
        <v>18</v>
      </c>
      <c r="C14" s="3"/>
      <c r="D14" s="232"/>
      <c r="I14" s="13" t="s">
        <v>19</v>
      </c>
    </row>
    <row r="15" ht="15.75">
      <c r="I15" s="13" t="s">
        <v>20</v>
      </c>
    </row>
    <row r="16" ht="15.75">
      <c r="I16" s="13"/>
    </row>
    <row r="17" ht="15.75">
      <c r="I17" s="18" t="s">
        <v>21</v>
      </c>
    </row>
    <row r="18" ht="15.75">
      <c r="I18" s="40" t="s">
        <v>418</v>
      </c>
    </row>
    <row r="19" ht="21.75" customHeight="1"/>
    <row r="20" ht="21.75" customHeight="1"/>
    <row r="21" ht="21.75" customHeight="1"/>
    <row r="22" ht="21.75" customHeight="1">
      <c r="A22" s="19" t="s">
        <v>22</v>
      </c>
    </row>
    <row r="23" ht="18.75" customHeight="1">
      <c r="A23" s="3" t="s">
        <v>23</v>
      </c>
    </row>
    <row r="24" ht="19.5" customHeight="1">
      <c r="A24" s="3" t="s">
        <v>24</v>
      </c>
    </row>
    <row r="25" ht="20.25" customHeight="1">
      <c r="A25" s="3" t="s">
        <v>25</v>
      </c>
    </row>
    <row r="26" ht="21" customHeight="1">
      <c r="A26" s="3" t="s">
        <v>26</v>
      </c>
    </row>
    <row r="28" ht="15.75">
      <c r="A28" s="3" t="s">
        <v>27</v>
      </c>
    </row>
    <row r="29" ht="15.75">
      <c r="A29" s="3" t="s">
        <v>28</v>
      </c>
    </row>
    <row r="30" ht="15.75">
      <c r="A30" s="3" t="s">
        <v>29</v>
      </c>
    </row>
  </sheetData>
  <sheetProtection/>
  <printOptions/>
  <pageMargins left="0.75" right="0.75" top="0.55" bottom="0.58" header="0.5" footer="0.5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5.75"/>
  <cols>
    <col min="1" max="1" width="5.00390625" style="0" customWidth="1"/>
    <col min="2" max="2" width="3.75390625" style="0" customWidth="1"/>
    <col min="3" max="3" width="12.50390625" style="0" customWidth="1"/>
    <col min="4" max="4" width="12.125" style="0" customWidth="1"/>
    <col min="5" max="5" width="15.00390625" style="0" customWidth="1"/>
    <col min="6" max="6" width="13.25390625" style="0" customWidth="1"/>
    <col min="7" max="7" width="12.75390625" style="0" customWidth="1"/>
    <col min="8" max="8" width="10.625" style="0" customWidth="1"/>
    <col min="9" max="9" width="8.625" style="0" customWidth="1"/>
    <col min="10" max="10" width="13.875" style="0" customWidth="1"/>
    <col min="11" max="11" width="11.875" style="0" customWidth="1"/>
    <col min="12" max="12" width="11.00390625" style="0" customWidth="1"/>
    <col min="13" max="13" width="12.25390625" style="0" bestFit="1" customWidth="1"/>
  </cols>
  <sheetData>
    <row r="1" spans="1:9" ht="15.75">
      <c r="A1" s="102"/>
      <c r="B1" s="41" t="s">
        <v>477</v>
      </c>
      <c r="C1" s="102"/>
      <c r="D1" s="103"/>
      <c r="E1" s="104"/>
      <c r="F1" s="104"/>
      <c r="G1" s="104"/>
      <c r="H1" s="104"/>
      <c r="I1" s="104"/>
    </row>
    <row r="2" spans="1:9" ht="15.75">
      <c r="A2" s="104"/>
      <c r="B2" s="41" t="s">
        <v>518</v>
      </c>
      <c r="C2" s="102"/>
      <c r="D2" s="103"/>
      <c r="E2" s="104"/>
      <c r="F2" s="104"/>
      <c r="G2" s="104"/>
      <c r="H2" s="104"/>
      <c r="I2" s="104"/>
    </row>
    <row r="3" spans="1:9" ht="15.75">
      <c r="A3" s="105"/>
      <c r="B3" s="41" t="s">
        <v>350</v>
      </c>
      <c r="D3" s="103"/>
      <c r="E3" s="104"/>
      <c r="F3" s="104"/>
      <c r="G3" s="104"/>
      <c r="H3" s="104"/>
      <c r="I3" s="104"/>
    </row>
    <row r="4" spans="1:9" ht="15.75">
      <c r="A4" s="105"/>
      <c r="B4" s="41" t="s">
        <v>351</v>
      </c>
      <c r="C4" s="103"/>
      <c r="E4" s="102"/>
      <c r="F4" s="102"/>
      <c r="G4" s="102"/>
      <c r="H4" s="102"/>
      <c r="I4" s="102"/>
    </row>
    <row r="5" spans="1:9" ht="15.75">
      <c r="A5" s="105"/>
      <c r="B5" s="41" t="s">
        <v>478</v>
      </c>
      <c r="C5" s="102"/>
      <c r="E5" s="41"/>
      <c r="F5" s="102"/>
      <c r="G5" s="102"/>
      <c r="H5" s="102"/>
      <c r="I5" s="102"/>
    </row>
    <row r="6" spans="1:9" ht="16.5" thickBot="1">
      <c r="A6" s="105"/>
      <c r="B6" s="41"/>
      <c r="C6" s="102"/>
      <c r="D6" s="102"/>
      <c r="E6" s="102"/>
      <c r="F6" s="102"/>
      <c r="G6" s="102"/>
      <c r="H6" s="102"/>
      <c r="I6" s="102"/>
    </row>
    <row r="7" spans="1:14" ht="30.75" thickTop="1">
      <c r="A7" s="105"/>
      <c r="B7" s="106" t="s">
        <v>352</v>
      </c>
      <c r="C7" s="107" t="s">
        <v>72</v>
      </c>
      <c r="D7" s="107" t="s">
        <v>470</v>
      </c>
      <c r="E7" s="107" t="s">
        <v>471</v>
      </c>
      <c r="F7" s="107" t="s">
        <v>472</v>
      </c>
      <c r="G7" s="107" t="s">
        <v>473</v>
      </c>
      <c r="H7" s="107" t="s">
        <v>513</v>
      </c>
      <c r="I7" s="107" t="s">
        <v>514</v>
      </c>
      <c r="J7" s="107" t="s">
        <v>474</v>
      </c>
      <c r="K7" s="107" t="s">
        <v>475</v>
      </c>
      <c r="L7" s="108" t="s">
        <v>476</v>
      </c>
      <c r="M7" s="22"/>
      <c r="N7" s="22"/>
    </row>
    <row r="8" spans="1:14" ht="15.75">
      <c r="A8" s="105"/>
      <c r="B8" s="109"/>
      <c r="C8" s="110" t="s">
        <v>358</v>
      </c>
      <c r="D8" s="110" t="s">
        <v>494</v>
      </c>
      <c r="E8" s="123">
        <v>875</v>
      </c>
      <c r="F8" s="110">
        <v>0.09</v>
      </c>
      <c r="G8" s="111"/>
      <c r="H8" s="111">
        <v>15</v>
      </c>
      <c r="I8" s="110"/>
      <c r="J8" s="111"/>
      <c r="K8" s="110"/>
      <c r="L8" s="112"/>
      <c r="N8" s="22"/>
    </row>
    <row r="9" spans="1:14" ht="15.75">
      <c r="A9" s="104"/>
      <c r="B9" s="113"/>
      <c r="C9" s="110" t="s">
        <v>368</v>
      </c>
      <c r="D9" s="110" t="s">
        <v>495</v>
      </c>
      <c r="E9" s="123">
        <v>720</v>
      </c>
      <c r="F9" s="110">
        <v>0.05</v>
      </c>
      <c r="G9" s="111"/>
      <c r="H9" s="111">
        <v>18</v>
      </c>
      <c r="I9" s="110"/>
      <c r="J9" s="111"/>
      <c r="K9" s="110"/>
      <c r="L9" s="112"/>
      <c r="N9" s="22"/>
    </row>
    <row r="10" spans="1:14" ht="15.75">
      <c r="A10" s="104"/>
      <c r="B10" s="109"/>
      <c r="C10" s="110" t="s">
        <v>355</v>
      </c>
      <c r="D10" s="110" t="s">
        <v>380</v>
      </c>
      <c r="E10" s="123">
        <v>986.7</v>
      </c>
      <c r="F10" s="110">
        <v>0.12</v>
      </c>
      <c r="G10" s="111"/>
      <c r="H10" s="111">
        <v>12</v>
      </c>
      <c r="I10" s="110"/>
      <c r="J10" s="111"/>
      <c r="K10" s="110"/>
      <c r="L10" s="112"/>
      <c r="N10" s="22"/>
    </row>
    <row r="11" spans="1:14" ht="15.75">
      <c r="A11" s="104"/>
      <c r="B11" s="113"/>
      <c r="C11" s="110" t="s">
        <v>479</v>
      </c>
      <c r="D11" s="110" t="s">
        <v>496</v>
      </c>
      <c r="E11" s="123">
        <v>1006</v>
      </c>
      <c r="F11" s="110">
        <v>0.08</v>
      </c>
      <c r="G11" s="111"/>
      <c r="H11" s="111">
        <v>6</v>
      </c>
      <c r="I11" s="110"/>
      <c r="J11" s="111"/>
      <c r="K11" s="110"/>
      <c r="L11" s="112"/>
      <c r="N11" s="22"/>
    </row>
    <row r="12" spans="1:14" ht="15.75">
      <c r="A12" s="104"/>
      <c r="B12" s="109"/>
      <c r="C12" s="110" t="s">
        <v>371</v>
      </c>
      <c r="D12" s="110" t="s">
        <v>497</v>
      </c>
      <c r="E12" s="123">
        <v>600</v>
      </c>
      <c r="F12" s="110">
        <v>0.05</v>
      </c>
      <c r="G12" s="111"/>
      <c r="H12" s="111">
        <v>3</v>
      </c>
      <c r="I12" s="110"/>
      <c r="J12" s="111"/>
      <c r="K12" s="110"/>
      <c r="L12" s="112"/>
      <c r="N12" s="22"/>
    </row>
    <row r="13" spans="1:14" ht="15.75">
      <c r="A13" s="104"/>
      <c r="B13" s="113"/>
      <c r="C13" s="110" t="s">
        <v>353</v>
      </c>
      <c r="D13" s="110" t="s">
        <v>498</v>
      </c>
      <c r="E13" s="123">
        <v>1218.75</v>
      </c>
      <c r="F13" s="110">
        <v>0.05</v>
      </c>
      <c r="G13" s="111"/>
      <c r="H13" s="111">
        <v>16</v>
      </c>
      <c r="I13" s="110"/>
      <c r="J13" s="111"/>
      <c r="K13" s="110"/>
      <c r="L13" s="112"/>
      <c r="N13" s="22"/>
    </row>
    <row r="14" spans="1:14" ht="15.75">
      <c r="A14" s="104"/>
      <c r="B14" s="109"/>
      <c r="C14" s="110" t="s">
        <v>379</v>
      </c>
      <c r="D14" s="110" t="s">
        <v>496</v>
      </c>
      <c r="E14" s="123">
        <v>1240</v>
      </c>
      <c r="F14" s="110">
        <v>0.09</v>
      </c>
      <c r="G14" s="111"/>
      <c r="H14" s="111">
        <v>3</v>
      </c>
      <c r="I14" s="110"/>
      <c r="J14" s="111"/>
      <c r="K14" s="110"/>
      <c r="L14" s="112"/>
      <c r="N14" s="22"/>
    </row>
    <row r="15" spans="1:14" ht="15.75">
      <c r="A15" s="104"/>
      <c r="B15" s="113"/>
      <c r="C15" s="110" t="s">
        <v>355</v>
      </c>
      <c r="D15" s="110" t="s">
        <v>499</v>
      </c>
      <c r="E15" s="123">
        <v>1057.63</v>
      </c>
      <c r="F15" s="110">
        <v>0.1</v>
      </c>
      <c r="G15" s="111"/>
      <c r="H15" s="111">
        <v>18</v>
      </c>
      <c r="I15" s="110"/>
      <c r="J15" s="111"/>
      <c r="K15" s="110"/>
      <c r="L15" s="112"/>
      <c r="N15" s="22"/>
    </row>
    <row r="16" spans="1:14" ht="15.75">
      <c r="A16" s="104"/>
      <c r="B16" s="109"/>
      <c r="C16" s="110" t="s">
        <v>368</v>
      </c>
      <c r="D16" s="110" t="s">
        <v>500</v>
      </c>
      <c r="E16" s="123">
        <v>1046.4</v>
      </c>
      <c r="F16" s="110">
        <v>0.1</v>
      </c>
      <c r="G16" s="111"/>
      <c r="H16" s="111">
        <v>3</v>
      </c>
      <c r="I16" s="110"/>
      <c r="J16" s="111"/>
      <c r="K16" s="110"/>
      <c r="L16" s="112"/>
      <c r="N16" s="22"/>
    </row>
    <row r="17" spans="1:14" ht="15.75">
      <c r="A17" s="104"/>
      <c r="B17" s="113"/>
      <c r="C17" s="110" t="s">
        <v>358</v>
      </c>
      <c r="D17" s="110" t="s">
        <v>501</v>
      </c>
      <c r="E17" s="123">
        <v>1280</v>
      </c>
      <c r="F17" s="110">
        <v>0.05</v>
      </c>
      <c r="G17" s="111"/>
      <c r="H17" s="111">
        <v>4</v>
      </c>
      <c r="I17" s="110"/>
      <c r="J17" s="111"/>
      <c r="K17" s="110"/>
      <c r="L17" s="112"/>
      <c r="N17" s="22"/>
    </row>
    <row r="18" spans="1:14" ht="15.75">
      <c r="A18" s="104"/>
      <c r="B18" s="109"/>
      <c r="C18" s="110" t="s">
        <v>364</v>
      </c>
      <c r="D18" s="110" t="s">
        <v>502</v>
      </c>
      <c r="E18" s="123">
        <v>687.6</v>
      </c>
      <c r="F18" s="110">
        <v>0.11</v>
      </c>
      <c r="G18" s="111"/>
      <c r="H18" s="111">
        <v>15</v>
      </c>
      <c r="I18" s="110"/>
      <c r="J18" s="111"/>
      <c r="K18" s="110"/>
      <c r="L18" s="112"/>
      <c r="N18" s="22"/>
    </row>
    <row r="19" spans="1:14" ht="15.75">
      <c r="A19" s="104"/>
      <c r="B19" s="113"/>
      <c r="C19" s="110" t="s">
        <v>503</v>
      </c>
      <c r="D19" s="110" t="s">
        <v>373</v>
      </c>
      <c r="E19" s="123">
        <v>989.65</v>
      </c>
      <c r="F19" s="110">
        <v>0.15</v>
      </c>
      <c r="G19" s="111"/>
      <c r="H19" s="111">
        <v>3</v>
      </c>
      <c r="I19" s="110"/>
      <c r="J19" s="111"/>
      <c r="K19" s="110"/>
      <c r="L19" s="112"/>
      <c r="N19" s="22"/>
    </row>
    <row r="20" spans="1:14" ht="15.75">
      <c r="A20" s="104"/>
      <c r="B20" s="109"/>
      <c r="C20" s="110" t="s">
        <v>504</v>
      </c>
      <c r="D20" s="110" t="s">
        <v>375</v>
      </c>
      <c r="E20" s="123">
        <v>813</v>
      </c>
      <c r="F20" s="110">
        <v>0.05</v>
      </c>
      <c r="G20" s="111"/>
      <c r="H20" s="111">
        <v>16</v>
      </c>
      <c r="I20" s="110"/>
      <c r="J20" s="111"/>
      <c r="K20" s="110"/>
      <c r="L20" s="112"/>
      <c r="N20" s="22"/>
    </row>
    <row r="21" spans="1:14" ht="15.75">
      <c r="A21" s="104"/>
      <c r="B21" s="113"/>
      <c r="C21" s="110" t="s">
        <v>505</v>
      </c>
      <c r="D21" s="110" t="s">
        <v>356</v>
      </c>
      <c r="E21" s="123">
        <v>1046.4</v>
      </c>
      <c r="F21" s="110">
        <v>0.14</v>
      </c>
      <c r="G21" s="111"/>
      <c r="H21" s="111">
        <v>7</v>
      </c>
      <c r="I21" s="110"/>
      <c r="J21" s="111"/>
      <c r="K21" s="110"/>
      <c r="L21" s="112"/>
      <c r="N21" s="22"/>
    </row>
    <row r="22" spans="1:14" ht="15.75">
      <c r="A22" s="104"/>
      <c r="B22" s="109"/>
      <c r="C22" s="110" t="s">
        <v>506</v>
      </c>
      <c r="D22" s="110" t="s">
        <v>361</v>
      </c>
      <c r="E22" s="123">
        <v>1046.4</v>
      </c>
      <c r="F22" s="110">
        <v>0.14</v>
      </c>
      <c r="G22" s="111"/>
      <c r="H22" s="111">
        <v>9</v>
      </c>
      <c r="I22" s="110"/>
      <c r="J22" s="111"/>
      <c r="K22" s="110"/>
      <c r="L22" s="112"/>
      <c r="N22" s="22"/>
    </row>
    <row r="23" spans="1:14" ht="15.75">
      <c r="A23" s="104"/>
      <c r="B23" s="113"/>
      <c r="C23" s="110" t="s">
        <v>507</v>
      </c>
      <c r="D23" s="110" t="s">
        <v>363</v>
      </c>
      <c r="E23" s="123">
        <v>1360</v>
      </c>
      <c r="F23" s="110">
        <v>0.11</v>
      </c>
      <c r="G23" s="111"/>
      <c r="H23" s="111">
        <v>2</v>
      </c>
      <c r="I23" s="110"/>
      <c r="J23" s="111"/>
      <c r="K23" s="110"/>
      <c r="L23" s="112"/>
      <c r="N23" s="22"/>
    </row>
    <row r="24" spans="1:14" ht="15.75">
      <c r="A24" s="104"/>
      <c r="B24" s="109"/>
      <c r="C24" s="110" t="s">
        <v>508</v>
      </c>
      <c r="D24" s="110" t="s">
        <v>367</v>
      </c>
      <c r="E24" s="123">
        <v>770</v>
      </c>
      <c r="F24" s="110">
        <v>0.11</v>
      </c>
      <c r="G24" s="111"/>
      <c r="H24" s="111">
        <v>34</v>
      </c>
      <c r="I24" s="110"/>
      <c r="J24" s="111"/>
      <c r="K24" s="110"/>
      <c r="L24" s="112"/>
      <c r="N24" s="22"/>
    </row>
    <row r="25" spans="1:14" ht="15.75">
      <c r="A25" s="104"/>
      <c r="B25" s="113"/>
      <c r="C25" s="110" t="s">
        <v>509</v>
      </c>
      <c r="D25" s="110" t="s">
        <v>356</v>
      </c>
      <c r="E25" s="123">
        <v>1365.2</v>
      </c>
      <c r="F25" s="110">
        <v>0.08</v>
      </c>
      <c r="G25" s="111"/>
      <c r="H25" s="111">
        <v>21</v>
      </c>
      <c r="I25" s="110"/>
      <c r="J25" s="111"/>
      <c r="K25" s="110"/>
      <c r="L25" s="112"/>
      <c r="N25" s="22"/>
    </row>
    <row r="26" spans="1:14" ht="15.75">
      <c r="A26" s="104"/>
      <c r="B26" s="109"/>
      <c r="C26" s="110" t="s">
        <v>510</v>
      </c>
      <c r="D26" s="110" t="s">
        <v>378</v>
      </c>
      <c r="E26" s="123">
        <v>900</v>
      </c>
      <c r="F26" s="110">
        <v>0.05</v>
      </c>
      <c r="G26" s="111"/>
      <c r="H26" s="111">
        <v>4</v>
      </c>
      <c r="I26" s="110"/>
      <c r="J26" s="111"/>
      <c r="K26" s="110"/>
      <c r="L26" s="112"/>
      <c r="N26" s="22"/>
    </row>
    <row r="27" spans="1:14" ht="16.5" thickBot="1">
      <c r="A27" s="104"/>
      <c r="B27" s="113"/>
      <c r="C27" s="110" t="s">
        <v>511</v>
      </c>
      <c r="D27" s="110" t="s">
        <v>382</v>
      </c>
      <c r="E27" s="124">
        <v>1535</v>
      </c>
      <c r="F27" s="114">
        <v>0.07</v>
      </c>
      <c r="G27" s="115"/>
      <c r="H27" s="115">
        <v>9</v>
      </c>
      <c r="I27" s="114"/>
      <c r="J27" s="115"/>
      <c r="K27" s="114"/>
      <c r="L27" s="116"/>
      <c r="N27" s="22"/>
    </row>
    <row r="28" spans="1:12" ht="16.5" thickBot="1">
      <c r="A28" s="104"/>
      <c r="B28" s="117"/>
      <c r="C28" s="118"/>
      <c r="D28" s="119" t="s">
        <v>39</v>
      </c>
      <c r="E28" s="120"/>
      <c r="F28" s="121" t="s">
        <v>383</v>
      </c>
      <c r="G28" s="120"/>
      <c r="H28" s="121" t="s">
        <v>383</v>
      </c>
      <c r="I28" s="120"/>
      <c r="J28" s="120"/>
      <c r="K28" s="120"/>
      <c r="L28" s="122"/>
    </row>
    <row r="29" spans="1:9" ht="17.25" thickBot="1" thickTop="1">
      <c r="A29" s="102"/>
      <c r="B29" s="102"/>
      <c r="C29" s="102"/>
      <c r="D29" s="102"/>
      <c r="E29" s="102"/>
      <c r="F29" s="102"/>
      <c r="G29" s="102"/>
      <c r="H29" s="102"/>
      <c r="I29" s="102"/>
    </row>
    <row r="30" spans="3:9" ht="15.75">
      <c r="C30" s="413" t="s">
        <v>607</v>
      </c>
      <c r="D30" s="414"/>
      <c r="E30" s="234"/>
      <c r="G30" s="419" t="s">
        <v>516</v>
      </c>
      <c r="H30" s="420"/>
      <c r="I30" s="234"/>
    </row>
    <row r="31" spans="3:9" ht="15.75">
      <c r="C31" s="415" t="s">
        <v>608</v>
      </c>
      <c r="D31" s="416"/>
      <c r="E31" s="170"/>
      <c r="G31" s="421" t="s">
        <v>482</v>
      </c>
      <c r="H31" s="422"/>
      <c r="I31" s="170"/>
    </row>
    <row r="32" spans="3:9" ht="15.75">
      <c r="C32" s="415" t="s">
        <v>609</v>
      </c>
      <c r="D32" s="416"/>
      <c r="E32" s="170"/>
      <c r="G32" s="421" t="s">
        <v>515</v>
      </c>
      <c r="H32" s="422"/>
      <c r="I32" s="170"/>
    </row>
    <row r="33" spans="3:9" ht="15.75">
      <c r="C33" s="415" t="s">
        <v>610</v>
      </c>
      <c r="D33" s="416"/>
      <c r="E33" s="170"/>
      <c r="G33" s="421" t="s">
        <v>517</v>
      </c>
      <c r="H33" s="422"/>
      <c r="I33" s="170"/>
    </row>
    <row r="34" spans="3:9" ht="16.5" thickBot="1">
      <c r="C34" s="417" t="s">
        <v>611</v>
      </c>
      <c r="D34" s="418"/>
      <c r="E34" s="171"/>
      <c r="G34" s="423" t="s">
        <v>617</v>
      </c>
      <c r="H34" s="424"/>
      <c r="I34" s="171"/>
    </row>
    <row r="35" spans="3:9" ht="15.75">
      <c r="C35" s="413" t="s">
        <v>612</v>
      </c>
      <c r="D35" s="414"/>
      <c r="E35" s="234"/>
      <c r="G35" s="421" t="s">
        <v>481</v>
      </c>
      <c r="H35" s="422"/>
      <c r="I35" s="170"/>
    </row>
    <row r="36" spans="3:9" ht="16.5" thickBot="1">
      <c r="C36" s="415" t="s">
        <v>613</v>
      </c>
      <c r="D36" s="416"/>
      <c r="E36" s="170"/>
      <c r="G36" s="423" t="s">
        <v>480</v>
      </c>
      <c r="H36" s="424"/>
      <c r="I36" s="171"/>
    </row>
    <row r="37" spans="3:5" ht="15.75">
      <c r="C37" s="415" t="s">
        <v>614</v>
      </c>
      <c r="D37" s="416"/>
      <c r="E37" s="170"/>
    </row>
    <row r="38" spans="3:5" ht="15.75">
      <c r="C38" s="415" t="s">
        <v>615</v>
      </c>
      <c r="D38" s="416"/>
      <c r="E38" s="170"/>
    </row>
    <row r="39" spans="3:5" ht="16.5" thickBot="1">
      <c r="C39" s="417" t="s">
        <v>616</v>
      </c>
      <c r="D39" s="418"/>
      <c r="E39" s="171"/>
    </row>
  </sheetData>
  <sheetProtection/>
  <mergeCells count="17">
    <mergeCell ref="C38:D38"/>
    <mergeCell ref="C39:D39"/>
    <mergeCell ref="G30:H30"/>
    <mergeCell ref="G31:H31"/>
    <mergeCell ref="G32:H32"/>
    <mergeCell ref="G33:H33"/>
    <mergeCell ref="G34:H34"/>
    <mergeCell ref="G35:H35"/>
    <mergeCell ref="G36:H36"/>
    <mergeCell ref="C34:D34"/>
    <mergeCell ref="C35:D35"/>
    <mergeCell ref="C36:D36"/>
    <mergeCell ref="C37:D37"/>
    <mergeCell ref="C30:D30"/>
    <mergeCell ref="C31:D31"/>
    <mergeCell ref="C32:D32"/>
    <mergeCell ref="C33:D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54:E57"/>
  <sheetViews>
    <sheetView tabSelected="1" zoomScale="130" zoomScaleNormal="130" workbookViewId="0" topLeftCell="A5">
      <selection activeCell="E57" sqref="E57"/>
    </sheetView>
  </sheetViews>
  <sheetFormatPr defaultColWidth="9.00390625" defaultRowHeight="15.75"/>
  <cols>
    <col min="5" max="5" width="19.375" style="0" customWidth="1"/>
  </cols>
  <sheetData>
    <row r="54" ht="30.75">
      <c r="E54" s="460">
        <v>0.6</v>
      </c>
    </row>
    <row r="55" ht="30.75">
      <c r="E55" s="459">
        <v>0.1</v>
      </c>
    </row>
    <row r="56" ht="30.75">
      <c r="E56" s="458">
        <v>5</v>
      </c>
    </row>
    <row r="57" ht="30.75">
      <c r="E57" s="459">
        <f>E54*(1+E55)^E56</f>
        <v>0.9663060000000003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5.75"/>
  <cols>
    <col min="1" max="1" width="5.00390625" style="0" customWidth="1"/>
    <col min="2" max="2" width="11.75390625" style="0" customWidth="1"/>
    <col min="3" max="5" width="11.50390625" style="0" customWidth="1"/>
    <col min="6" max="6" width="11.75390625" style="0" customWidth="1"/>
    <col min="7" max="7" width="9.50390625" style="0" customWidth="1"/>
    <col min="8" max="8" width="10.875" style="0" customWidth="1"/>
    <col min="9" max="9" width="10.625" style="0" customWidth="1"/>
    <col min="10" max="10" width="9.875" style="0" bestFit="1" customWidth="1"/>
  </cols>
  <sheetData>
    <row r="1" ht="19.5" customHeight="1">
      <c r="B1" s="142" t="s">
        <v>95</v>
      </c>
    </row>
    <row r="2" ht="21" customHeight="1">
      <c r="B2" s="142" t="s">
        <v>96</v>
      </c>
    </row>
    <row r="3" ht="21" customHeight="1">
      <c r="A3" s="142" t="s">
        <v>97</v>
      </c>
    </row>
    <row r="4" ht="19.5" customHeight="1">
      <c r="B4" s="142" t="s">
        <v>98</v>
      </c>
    </row>
    <row r="5" ht="18.75" customHeight="1">
      <c r="B5" s="142" t="s">
        <v>99</v>
      </c>
    </row>
    <row r="7" spans="2:9" ht="15.75">
      <c r="B7" s="425" t="s">
        <v>100</v>
      </c>
      <c r="C7" s="425"/>
      <c r="D7" s="425"/>
      <c r="E7" s="425"/>
      <c r="F7" s="425"/>
      <c r="G7" s="425"/>
      <c r="H7" s="425"/>
      <c r="I7" s="425"/>
    </row>
    <row r="8" spans="2:9" ht="15.75">
      <c r="B8" s="48"/>
      <c r="C8" s="49" t="s">
        <v>101</v>
      </c>
      <c r="D8" s="49"/>
      <c r="E8" s="49" t="s">
        <v>733</v>
      </c>
      <c r="F8" s="49" t="s">
        <v>102</v>
      </c>
      <c r="G8" s="49" t="s">
        <v>103</v>
      </c>
      <c r="H8" s="49" t="s">
        <v>104</v>
      </c>
      <c r="I8" s="50" t="s">
        <v>105</v>
      </c>
    </row>
    <row r="9" spans="2:10" ht="15.75">
      <c r="B9" s="51" t="s">
        <v>106</v>
      </c>
      <c r="C9" s="52">
        <v>230</v>
      </c>
      <c r="D9" s="52">
        <v>345</v>
      </c>
      <c r="E9" s="457">
        <f>D9/C9-1</f>
        <v>0.5</v>
      </c>
      <c r="F9" s="52">
        <v>34</v>
      </c>
      <c r="G9" s="52">
        <v>55</v>
      </c>
      <c r="H9" s="52">
        <v>334</v>
      </c>
      <c r="I9" s="53">
        <v>120</v>
      </c>
      <c r="J9" s="54"/>
    </row>
    <row r="10" spans="2:10" ht="15.75">
      <c r="B10" s="51" t="s">
        <v>107</v>
      </c>
      <c r="C10" s="52">
        <v>120</v>
      </c>
      <c r="D10" s="52">
        <v>125</v>
      </c>
      <c r="E10" s="457">
        <f aca="true" t="shared" si="0" ref="E10:E15">D10/C10-1</f>
        <v>0.04166666666666674</v>
      </c>
      <c r="F10" s="52">
        <v>35</v>
      </c>
      <c r="G10" s="52">
        <v>65</v>
      </c>
      <c r="H10" s="52">
        <v>564</v>
      </c>
      <c r="I10" s="53">
        <v>230</v>
      </c>
      <c r="J10" s="54"/>
    </row>
    <row r="11" spans="2:10" ht="15.75">
      <c r="B11" s="51" t="s">
        <v>108</v>
      </c>
      <c r="C11" s="52">
        <v>170</v>
      </c>
      <c r="D11" s="52">
        <v>10</v>
      </c>
      <c r="E11" s="457">
        <f t="shared" si="0"/>
        <v>-0.9411764705882353</v>
      </c>
      <c r="F11" s="52">
        <v>34</v>
      </c>
      <c r="G11" s="52">
        <v>55</v>
      </c>
      <c r="H11" s="52">
        <v>456</v>
      </c>
      <c r="I11" s="53">
        <v>340</v>
      </c>
      <c r="J11" s="54"/>
    </row>
    <row r="12" spans="2:10" ht="15.75">
      <c r="B12" s="51" t="s">
        <v>109</v>
      </c>
      <c r="C12" s="52">
        <v>135</v>
      </c>
      <c r="D12" s="52">
        <v>152</v>
      </c>
      <c r="E12" s="457">
        <f t="shared" si="0"/>
        <v>0.125925925925926</v>
      </c>
      <c r="F12" s="52">
        <v>39</v>
      </c>
      <c r="G12" s="52">
        <v>45</v>
      </c>
      <c r="H12" s="52">
        <v>543</v>
      </c>
      <c r="I12" s="53">
        <v>230</v>
      </c>
      <c r="J12" s="54"/>
    </row>
    <row r="13" spans="2:10" ht="15.75">
      <c r="B13" s="51" t="s">
        <v>110</v>
      </c>
      <c r="C13" s="52">
        <v>150</v>
      </c>
      <c r="D13" s="52"/>
      <c r="E13" s="457">
        <f t="shared" si="0"/>
        <v>-1</v>
      </c>
      <c r="F13" s="52">
        <v>43</v>
      </c>
      <c r="G13" s="52">
        <v>35</v>
      </c>
      <c r="H13" s="52">
        <v>235</v>
      </c>
      <c r="I13" s="53">
        <v>220</v>
      </c>
      <c r="J13" s="54"/>
    </row>
    <row r="14" spans="2:10" ht="15.75">
      <c r="B14" s="51" t="s">
        <v>111</v>
      </c>
      <c r="C14" s="52">
        <v>220</v>
      </c>
      <c r="D14" s="52"/>
      <c r="E14" s="457">
        <f t="shared" si="0"/>
        <v>-1</v>
      </c>
      <c r="F14" s="52">
        <v>35</v>
      </c>
      <c r="G14" s="52">
        <v>54</v>
      </c>
      <c r="H14" s="52">
        <v>331</v>
      </c>
      <c r="I14" s="53">
        <v>220</v>
      </c>
      <c r="J14" s="54"/>
    </row>
    <row r="15" spans="2:10" ht="16.5" thickBot="1">
      <c r="B15" s="55" t="s">
        <v>112</v>
      </c>
      <c r="C15" s="56">
        <v>210</v>
      </c>
      <c r="D15" s="56"/>
      <c r="E15" s="457">
        <f t="shared" si="0"/>
        <v>-1</v>
      </c>
      <c r="F15" s="56">
        <v>23</v>
      </c>
      <c r="G15" s="56">
        <v>35</v>
      </c>
      <c r="H15" s="56">
        <v>230</v>
      </c>
      <c r="I15" s="57">
        <v>125</v>
      </c>
      <c r="J15" s="54"/>
    </row>
    <row r="16" spans="3:10" ht="16.5" thickTop="1">
      <c r="C16" s="54"/>
      <c r="D16" s="54"/>
      <c r="E16" s="54"/>
      <c r="F16" s="54"/>
      <c r="G16" s="54"/>
      <c r="H16" s="54"/>
      <c r="I16" s="54"/>
      <c r="J16" s="54"/>
    </row>
    <row r="17" spans="2:7" ht="15.75">
      <c r="B17" s="61" t="s">
        <v>124</v>
      </c>
      <c r="C17" s="60"/>
      <c r="D17" s="60"/>
      <c r="E17" s="60"/>
      <c r="G17" s="61" t="s">
        <v>125</v>
      </c>
    </row>
    <row r="18" spans="2:9" ht="15.75">
      <c r="B18" s="425" t="s">
        <v>113</v>
      </c>
      <c r="C18" s="425"/>
      <c r="D18" s="455"/>
      <c r="E18" s="455"/>
      <c r="G18" s="425" t="s">
        <v>114</v>
      </c>
      <c r="H18" s="425"/>
      <c r="I18" s="17"/>
    </row>
    <row r="19" spans="2:8" ht="15.75">
      <c r="B19" s="63" t="s">
        <v>106</v>
      </c>
      <c r="C19" s="223">
        <f>SUM(C9:I9)</f>
        <v>1118.5</v>
      </c>
      <c r="D19" s="456"/>
      <c r="E19" s="456"/>
      <c r="G19" s="62" t="s">
        <v>101</v>
      </c>
      <c r="H19" s="223">
        <f>SUM(C9:C15)</f>
        <v>1235</v>
      </c>
    </row>
    <row r="20" spans="2:8" ht="15.75">
      <c r="B20" s="63" t="s">
        <v>107</v>
      </c>
      <c r="C20" s="223">
        <f aca="true" t="shared" si="1" ref="C20:C26">SUM(C10:I10)</f>
        <v>1139.0416666666665</v>
      </c>
      <c r="D20" s="456"/>
      <c r="E20" s="456"/>
      <c r="G20" s="62" t="s">
        <v>102</v>
      </c>
      <c r="H20" s="223">
        <f>SUM(F9:F15)</f>
        <v>243</v>
      </c>
    </row>
    <row r="21" spans="2:8" ht="15.75">
      <c r="B21" s="63" t="s">
        <v>108</v>
      </c>
      <c r="C21" s="223">
        <f t="shared" si="1"/>
        <v>1064.0588235294117</v>
      </c>
      <c r="D21" s="456"/>
      <c r="E21" s="456"/>
      <c r="G21" s="62" t="s">
        <v>103</v>
      </c>
      <c r="H21" s="223">
        <f>SUM(G9:G15)</f>
        <v>344</v>
      </c>
    </row>
    <row r="22" spans="2:8" ht="15.75">
      <c r="B22" s="63" t="s">
        <v>109</v>
      </c>
      <c r="C22" s="223">
        <f t="shared" si="1"/>
        <v>1144.125925925926</v>
      </c>
      <c r="D22" s="456"/>
      <c r="E22" s="456"/>
      <c r="G22" s="62" t="s">
        <v>104</v>
      </c>
      <c r="H22" s="223">
        <f>SUM(H9:H15)</f>
        <v>2693</v>
      </c>
    </row>
    <row r="23" spans="2:8" ht="15.75">
      <c r="B23" s="63" t="s">
        <v>110</v>
      </c>
      <c r="C23" s="223">
        <f t="shared" si="1"/>
        <v>682</v>
      </c>
      <c r="D23" s="456"/>
      <c r="E23" s="456"/>
      <c r="G23" s="62" t="s">
        <v>105</v>
      </c>
      <c r="H23" s="223">
        <f>SUM(I9:I15)</f>
        <v>1485</v>
      </c>
    </row>
    <row r="24" spans="2:8" ht="15.75">
      <c r="B24" s="63" t="s">
        <v>111</v>
      </c>
      <c r="C24" s="223">
        <f t="shared" si="1"/>
        <v>859</v>
      </c>
      <c r="D24" s="456"/>
      <c r="E24" s="456"/>
      <c r="G24" s="62" t="s">
        <v>15</v>
      </c>
      <c r="H24" s="223">
        <f>SUM(H19:H23)</f>
        <v>6000</v>
      </c>
    </row>
    <row r="25" spans="2:5" ht="15.75">
      <c r="B25" s="63" t="s">
        <v>112</v>
      </c>
      <c r="C25" s="223">
        <f t="shared" si="1"/>
        <v>622</v>
      </c>
      <c r="D25" s="456"/>
      <c r="E25" s="456"/>
    </row>
    <row r="26" spans="2:5" ht="15.75">
      <c r="B26" s="63" t="s">
        <v>15</v>
      </c>
      <c r="C26" s="223">
        <f>SUM(C19:C25)</f>
        <v>6628.726416122005</v>
      </c>
      <c r="D26" s="456"/>
      <c r="E26" s="456"/>
    </row>
    <row r="27" spans="2:5" ht="15.75">
      <c r="B27" s="2"/>
      <c r="C27" s="58"/>
      <c r="D27" s="58"/>
      <c r="E27" s="58"/>
    </row>
    <row r="28" spans="2:8" ht="15.75">
      <c r="B28" s="425" t="s">
        <v>115</v>
      </c>
      <c r="C28" s="425"/>
      <c r="D28" s="425"/>
      <c r="E28" s="425"/>
      <c r="F28" s="425"/>
      <c r="G28" s="425"/>
      <c r="H28" s="425"/>
    </row>
    <row r="29" spans="2:8" ht="15.75">
      <c r="B29" s="429" t="s">
        <v>116</v>
      </c>
      <c r="C29" s="429"/>
      <c r="D29" s="429"/>
      <c r="E29" s="429"/>
      <c r="F29" s="429"/>
      <c r="G29" s="429"/>
      <c r="H29" s="224"/>
    </row>
    <row r="30" spans="2:8" ht="15.75">
      <c r="B30" s="429" t="s">
        <v>117</v>
      </c>
      <c r="C30" s="429"/>
      <c r="D30" s="429"/>
      <c r="E30" s="429"/>
      <c r="F30" s="429"/>
      <c r="G30" s="429"/>
      <c r="H30" s="224"/>
    </row>
    <row r="31" spans="2:8" ht="15.75">
      <c r="B31" s="426" t="s">
        <v>118</v>
      </c>
      <c r="C31" s="427"/>
      <c r="D31" s="427"/>
      <c r="E31" s="427"/>
      <c r="F31" s="427"/>
      <c r="G31" s="428"/>
      <c r="H31" s="224"/>
    </row>
    <row r="32" spans="2:8" ht="15.75">
      <c r="B32" s="426" t="s">
        <v>119</v>
      </c>
      <c r="C32" s="427"/>
      <c r="D32" s="427"/>
      <c r="E32" s="427"/>
      <c r="F32" s="427"/>
      <c r="G32" s="428"/>
      <c r="H32" s="225"/>
    </row>
    <row r="33" spans="2:8" ht="15.75">
      <c r="B33" s="426" t="s">
        <v>120</v>
      </c>
      <c r="C33" s="427"/>
      <c r="D33" s="427"/>
      <c r="E33" s="427"/>
      <c r="F33" s="427"/>
      <c r="G33" s="428"/>
      <c r="H33" s="224"/>
    </row>
    <row r="34" spans="2:8" ht="15.75">
      <c r="B34" s="426" t="s">
        <v>121</v>
      </c>
      <c r="C34" s="427"/>
      <c r="D34" s="427"/>
      <c r="E34" s="427"/>
      <c r="F34" s="427"/>
      <c r="G34" s="428"/>
      <c r="H34" s="224"/>
    </row>
    <row r="35" spans="2:8" ht="15.75">
      <c r="B35" s="426" t="s">
        <v>122</v>
      </c>
      <c r="C35" s="427"/>
      <c r="D35" s="427"/>
      <c r="E35" s="427"/>
      <c r="F35" s="427"/>
      <c r="G35" s="428"/>
      <c r="H35" s="224"/>
    </row>
    <row r="36" spans="2:8" ht="15.75">
      <c r="B36" s="426" t="s">
        <v>123</v>
      </c>
      <c r="C36" s="427"/>
      <c r="D36" s="427"/>
      <c r="E36" s="427"/>
      <c r="F36" s="427"/>
      <c r="G36" s="428"/>
      <c r="H36" s="224"/>
    </row>
    <row r="38" ht="15.75">
      <c r="H38" s="59">
        <f>SUM(H29:H36)</f>
        <v>0</v>
      </c>
    </row>
    <row r="39" ht="15.75">
      <c r="H39" s="59">
        <f>ROUND(H38,2)</f>
        <v>0</v>
      </c>
    </row>
  </sheetData>
  <sheetProtection/>
  <mergeCells count="12">
    <mergeCell ref="B29:G29"/>
    <mergeCell ref="B30:G30"/>
    <mergeCell ref="B31:G31"/>
    <mergeCell ref="B32:G32"/>
    <mergeCell ref="B33:G33"/>
    <mergeCell ref="B34:G34"/>
    <mergeCell ref="B35:G35"/>
    <mergeCell ref="B36:G36"/>
    <mergeCell ref="B7:I7"/>
    <mergeCell ref="B18:C18"/>
    <mergeCell ref="G18:H18"/>
    <mergeCell ref="B28:H2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22.375" style="0" customWidth="1"/>
    <col min="3" max="3" width="17.25390625" style="0" customWidth="1"/>
    <col min="4" max="4" width="14.00390625" style="0" customWidth="1"/>
  </cols>
  <sheetData>
    <row r="1" ht="15.75">
      <c r="A1" t="s">
        <v>631</v>
      </c>
    </row>
    <row r="2" ht="16.5" thickBot="1"/>
    <row r="3" spans="2:5" ht="27" customHeight="1" thickBot="1" thickTop="1">
      <c r="B3" s="373" t="s">
        <v>625</v>
      </c>
      <c r="C3" s="373" t="s">
        <v>626</v>
      </c>
      <c r="D3" s="373" t="s">
        <v>136</v>
      </c>
      <c r="E3" s="374"/>
    </row>
    <row r="4" spans="2:5" ht="17.25" thickBot="1" thickTop="1">
      <c r="B4" s="375" t="s">
        <v>627</v>
      </c>
      <c r="C4" s="376">
        <v>1500</v>
      </c>
      <c r="D4" s="377"/>
      <c r="E4" s="374"/>
    </row>
    <row r="5" spans="2:5" ht="17.25" thickBot="1" thickTop="1">
      <c r="B5" s="375" t="s">
        <v>628</v>
      </c>
      <c r="C5" s="376">
        <v>350</v>
      </c>
      <c r="D5" s="377"/>
      <c r="E5" s="374"/>
    </row>
    <row r="6" spans="2:5" ht="17.25" thickBot="1" thickTop="1">
      <c r="B6" s="375" t="s">
        <v>629</v>
      </c>
      <c r="C6" s="376">
        <v>250</v>
      </c>
      <c r="D6" s="377"/>
      <c r="E6" s="374"/>
    </row>
    <row r="7" spans="2:5" ht="17.25" thickBot="1" thickTop="1">
      <c r="B7" s="375" t="s">
        <v>630</v>
      </c>
      <c r="C7" s="376">
        <v>30</v>
      </c>
      <c r="D7" s="377"/>
      <c r="E7" s="374"/>
    </row>
    <row r="8" spans="2:5" ht="17.25" thickBot="1" thickTop="1">
      <c r="B8" s="378" t="s">
        <v>69</v>
      </c>
      <c r="C8" s="379">
        <v>4.2</v>
      </c>
      <c r="D8" s="380"/>
      <c r="E8" s="374"/>
    </row>
    <row r="9" ht="16.5" thickTop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" width="3.75390625" style="0" customWidth="1"/>
    <col min="3" max="6" width="8.125" style="0" bestFit="1" customWidth="1"/>
  </cols>
  <sheetData>
    <row r="1" ht="15.75">
      <c r="B1" s="190" t="s">
        <v>571</v>
      </c>
    </row>
    <row r="2" ht="15.75">
      <c r="B2" s="190" t="s">
        <v>572</v>
      </c>
    </row>
    <row r="3" ht="15.75">
      <c r="B3" s="190" t="s">
        <v>573</v>
      </c>
    </row>
    <row r="4" ht="15.75">
      <c r="B4" s="190" t="s">
        <v>574</v>
      </c>
    </row>
    <row r="5" ht="15.75">
      <c r="B5" s="190" t="s">
        <v>575</v>
      </c>
    </row>
    <row r="6" ht="15.75">
      <c r="B6" s="190" t="s">
        <v>576</v>
      </c>
    </row>
    <row r="7" ht="15.75">
      <c r="B7" s="190" t="s">
        <v>577</v>
      </c>
    </row>
    <row r="8" ht="16.5" thickBot="1"/>
    <row r="9" spans="2:7" ht="17.25" thickBot="1" thickTop="1">
      <c r="B9" s="297" t="s">
        <v>578</v>
      </c>
      <c r="C9" s="430" t="s">
        <v>550</v>
      </c>
      <c r="D9" s="431"/>
      <c r="E9" s="432" t="s">
        <v>521</v>
      </c>
      <c r="F9" s="433"/>
      <c r="G9" s="298" t="s">
        <v>579</v>
      </c>
    </row>
    <row r="10" spans="2:11" ht="16.5" thickTop="1">
      <c r="B10" s="299" t="s">
        <v>580</v>
      </c>
      <c r="C10" s="300">
        <v>100</v>
      </c>
      <c r="D10" s="301">
        <v>200</v>
      </c>
      <c r="E10" s="302">
        <v>100</v>
      </c>
      <c r="F10" s="303">
        <v>200</v>
      </c>
      <c r="G10" s="304"/>
      <c r="I10" s="260" t="s">
        <v>581</v>
      </c>
      <c r="J10" s="261" t="s">
        <v>582</v>
      </c>
      <c r="K10" s="262" t="s">
        <v>583</v>
      </c>
    </row>
    <row r="11" spans="2:11" ht="15.75">
      <c r="B11" s="305">
        <v>1</v>
      </c>
      <c r="C11" s="277">
        <v>3</v>
      </c>
      <c r="D11" s="279">
        <v>5</v>
      </c>
      <c r="E11" s="306"/>
      <c r="F11" s="307"/>
      <c r="G11" s="308"/>
      <c r="I11" s="309">
        <v>1</v>
      </c>
      <c r="J11" s="278"/>
      <c r="K11" s="279"/>
    </row>
    <row r="12" spans="2:11" ht="15.75">
      <c r="B12" s="305">
        <v>3</v>
      </c>
      <c r="C12" s="277">
        <v>6</v>
      </c>
      <c r="D12" s="279">
        <v>6</v>
      </c>
      <c r="E12" s="306"/>
      <c r="F12" s="307"/>
      <c r="G12" s="308"/>
      <c r="I12" s="309">
        <v>2</v>
      </c>
      <c r="J12" s="278"/>
      <c r="K12" s="279"/>
    </row>
    <row r="13" spans="2:11" ht="16.5" thickBot="1">
      <c r="B13" s="305">
        <v>2</v>
      </c>
      <c r="C13" s="277">
        <v>2</v>
      </c>
      <c r="D13" s="279">
        <v>4</v>
      </c>
      <c r="E13" s="306"/>
      <c r="F13" s="307"/>
      <c r="G13" s="308"/>
      <c r="I13" s="266">
        <v>3</v>
      </c>
      <c r="J13" s="286"/>
      <c r="K13" s="287"/>
    </row>
    <row r="14" spans="2:7" ht="16.5" thickTop="1">
      <c r="B14" s="305">
        <v>3</v>
      </c>
      <c r="C14" s="277">
        <v>5</v>
      </c>
      <c r="D14" s="279">
        <v>8</v>
      </c>
      <c r="E14" s="306"/>
      <c r="F14" s="307"/>
      <c r="G14" s="308"/>
    </row>
    <row r="15" spans="2:7" ht="15.75">
      <c r="B15" s="305">
        <v>1</v>
      </c>
      <c r="C15" s="277">
        <v>9</v>
      </c>
      <c r="D15" s="279">
        <v>5</v>
      </c>
      <c r="E15" s="306"/>
      <c r="F15" s="307"/>
      <c r="G15" s="308"/>
    </row>
    <row r="16" spans="2:7" ht="15.75">
      <c r="B16" s="305">
        <v>2</v>
      </c>
      <c r="C16" s="277">
        <v>6</v>
      </c>
      <c r="D16" s="279">
        <v>7</v>
      </c>
      <c r="E16" s="306"/>
      <c r="F16" s="307"/>
      <c r="G16" s="308"/>
    </row>
    <row r="17" spans="2:7" ht="15.75">
      <c r="B17" s="305">
        <v>2</v>
      </c>
      <c r="C17" s="277">
        <v>4</v>
      </c>
      <c r="D17" s="279">
        <v>9</v>
      </c>
      <c r="E17" s="306"/>
      <c r="F17" s="307"/>
      <c r="G17" s="308"/>
    </row>
    <row r="18" spans="2:7" ht="15.75">
      <c r="B18" s="305">
        <v>3</v>
      </c>
      <c r="C18" s="277">
        <v>2</v>
      </c>
      <c r="D18" s="279">
        <v>2</v>
      </c>
      <c r="E18" s="306"/>
      <c r="F18" s="307"/>
      <c r="G18" s="308"/>
    </row>
    <row r="19" spans="2:7" ht="15.75">
      <c r="B19" s="305">
        <v>3</v>
      </c>
      <c r="C19" s="277">
        <v>6</v>
      </c>
      <c r="D19" s="279">
        <v>4</v>
      </c>
      <c r="E19" s="306"/>
      <c r="F19" s="307"/>
      <c r="G19" s="308"/>
    </row>
    <row r="20" spans="2:7" ht="15.75">
      <c r="B20" s="305">
        <v>1</v>
      </c>
      <c r="C20" s="277">
        <v>8</v>
      </c>
      <c r="D20" s="279">
        <v>3</v>
      </c>
      <c r="E20" s="306"/>
      <c r="F20" s="307"/>
      <c r="G20" s="308"/>
    </row>
    <row r="21" spans="2:7" ht="15.75">
      <c r="B21" s="305">
        <v>3</v>
      </c>
      <c r="C21" s="277">
        <v>4</v>
      </c>
      <c r="D21" s="279">
        <v>0</v>
      </c>
      <c r="E21" s="306"/>
      <c r="F21" s="307"/>
      <c r="G21" s="308"/>
    </row>
    <row r="22" spans="2:7" ht="15.75">
      <c r="B22" s="305">
        <v>2</v>
      </c>
      <c r="C22" s="277">
        <v>6</v>
      </c>
      <c r="D22" s="279">
        <v>4</v>
      </c>
      <c r="E22" s="306"/>
      <c r="F22" s="307"/>
      <c r="G22" s="308"/>
    </row>
    <row r="23" spans="2:7" ht="15.75">
      <c r="B23" s="305">
        <v>1</v>
      </c>
      <c r="C23" s="277">
        <v>5</v>
      </c>
      <c r="D23" s="279">
        <v>5</v>
      </c>
      <c r="E23" s="306"/>
      <c r="F23" s="307"/>
      <c r="G23" s="308"/>
    </row>
    <row r="24" spans="2:7" ht="15.75">
      <c r="B24" s="305">
        <v>3</v>
      </c>
      <c r="C24" s="277">
        <v>3</v>
      </c>
      <c r="D24" s="279">
        <v>0</v>
      </c>
      <c r="E24" s="306"/>
      <c r="F24" s="307"/>
      <c r="G24" s="308"/>
    </row>
    <row r="25" spans="2:7" ht="15.75">
      <c r="B25" s="305">
        <v>1</v>
      </c>
      <c r="C25" s="277">
        <v>4</v>
      </c>
      <c r="D25" s="279">
        <v>4</v>
      </c>
      <c r="E25" s="306"/>
      <c r="F25" s="307"/>
      <c r="G25" s="308"/>
    </row>
    <row r="26" spans="2:7" ht="16.5" thickBot="1">
      <c r="B26" s="310">
        <v>2</v>
      </c>
      <c r="C26" s="311">
        <v>7</v>
      </c>
      <c r="D26" s="287">
        <v>6</v>
      </c>
      <c r="E26" s="312"/>
      <c r="F26" s="313"/>
      <c r="G26" s="314"/>
    </row>
    <row r="27" ht="16.5" thickTop="1"/>
  </sheetData>
  <sheetProtection/>
  <mergeCells count="2">
    <mergeCell ref="C9:D9"/>
    <mergeCell ref="E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Apiecionek</dc:creator>
  <cp:keywords/>
  <dc:description/>
  <cp:lastModifiedBy>user</cp:lastModifiedBy>
  <cp:lastPrinted>1999-08-20T15:27:44Z</cp:lastPrinted>
  <dcterms:created xsi:type="dcterms:W3CDTF">1999-08-20T12:09:56Z</dcterms:created>
  <dcterms:modified xsi:type="dcterms:W3CDTF">2012-04-12T14:47:36Z</dcterms:modified>
  <cp:category/>
  <cp:version/>
  <cp:contentType/>
  <cp:contentStatus/>
</cp:coreProperties>
</file>